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9375" windowHeight="4710" activeTab="0"/>
  </bookViews>
  <sheets>
    <sheet name="Target Zone Calculator" sheetId="1" r:id="rId1"/>
    <sheet name="Aerobic Stamina Intervals" sheetId="2" r:id="rId2"/>
    <sheet name="Lactate Tolerance Intervals" sheetId="3" r:id="rId3"/>
    <sheet name="Worksheet"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definedNames/>
  <calcPr fullCalcOnLoad="1"/>
</workbook>
</file>

<file path=xl/comments1.xml><?xml version="1.0" encoding="utf-8"?>
<comments xmlns="http://schemas.openxmlformats.org/spreadsheetml/2006/main">
  <authors>
    <author>Harald Zumpt</author>
  </authors>
  <commentList>
    <comment ref="H6" authorId="0">
      <text>
        <r>
          <rPr>
            <sz val="8"/>
            <rFont val="Tahoma"/>
            <family val="0"/>
          </rPr>
          <t xml:space="preserve">This Exercise Set Tool is brought to you by the clever guys &amp; girls at IHF Products cc
</t>
        </r>
      </text>
    </comment>
    <comment ref="C16" authorId="0">
      <text>
        <r>
          <rPr>
            <sz val="8"/>
            <rFont val="Tahoma"/>
            <family val="0"/>
          </rPr>
          <t>Your maximum heart rate can either be estimated with the age based equations above or can be tested. Remember that your maximum heart rate will vary from one sport to another.</t>
        </r>
      </text>
    </comment>
    <comment ref="C17" authorId="0">
      <text>
        <r>
          <rPr>
            <sz val="8"/>
            <rFont val="Tahoma"/>
            <family val="0"/>
          </rPr>
          <t xml:space="preserve">Your resting heart rate is your lowest conscious heart rate in the morning and is measured when waking.
</t>
        </r>
      </text>
    </comment>
    <comment ref="B24" authorId="0">
      <text>
        <r>
          <rPr>
            <sz val="8"/>
            <rFont val="Tahoma"/>
            <family val="0"/>
          </rPr>
          <t>This target zone is used for endurance training build a base for higher intensity training. The warm-up and cool down are done in this target zone as well all long slow distance workouts. It is usually grouped together with the active recovery target zone as the training effect in both is very similar.</t>
        </r>
      </text>
    </comment>
    <comment ref="B26" authorId="0">
      <text>
        <r>
          <rPr>
            <sz val="8"/>
            <rFont val="Tahoma"/>
            <family val="0"/>
          </rPr>
          <t xml:space="preserve">This target zone is used for aerobic or long intervals ranging from 5 min to 30 min. Recovery is to 60% or for a period of up to 3 min. This target zone is important to lay the foundation for higher intensity workouts. 
</t>
        </r>
      </text>
    </comment>
    <comment ref="B28" authorId="0">
      <text>
        <r>
          <rPr>
            <sz val="8"/>
            <rFont val="Tahoma"/>
            <family val="0"/>
          </rPr>
          <t>An important target zone to improve performance. Short or LT intervals range from 1 min to 5 min with a recovery to 50%. Fatigue and the risk of injuries is greatly increased at these high intensities. Training in this target zone should only be done once a base has been built at lower intensities.</t>
        </r>
      </text>
    </comment>
    <comment ref="B30" authorId="0">
      <text>
        <r>
          <rPr>
            <sz val="8"/>
            <rFont val="Tahoma"/>
            <family val="0"/>
          </rPr>
          <t>For endurance sports, training is normally not recommended in this target zone. It is uncertain if the benefits outweigh the damage done.</t>
        </r>
      </text>
    </comment>
  </commentList>
</comments>
</file>

<file path=xl/comments2.xml><?xml version="1.0" encoding="utf-8"?>
<comments xmlns="http://schemas.openxmlformats.org/spreadsheetml/2006/main">
  <authors>
    <author>Harald Zumpt</author>
  </authors>
  <commentList>
    <comment ref="E6" authorId="0">
      <text>
        <r>
          <rPr>
            <sz val="8"/>
            <rFont val="Tahoma"/>
            <family val="0"/>
          </rPr>
          <t>The interval duration can range from 5 min to 30 min.</t>
        </r>
      </text>
    </comment>
    <comment ref="C4" authorId="0">
      <text>
        <r>
          <rPr>
            <sz val="8"/>
            <rFont val="Tahoma"/>
            <family val="0"/>
          </rPr>
          <t>Warm-up should not be shorter than 10 min.</t>
        </r>
      </text>
    </comment>
    <comment ref="C6" authorId="0">
      <text>
        <r>
          <rPr>
            <sz val="8"/>
            <rFont val="Tahoma"/>
            <family val="0"/>
          </rPr>
          <t>The number of repeats depends on the available training time and the interval duration.</t>
        </r>
      </text>
    </comment>
    <comment ref="J7" authorId="0">
      <text>
        <r>
          <rPr>
            <sz val="8"/>
            <rFont val="Tahoma"/>
            <family val="0"/>
          </rPr>
          <t xml:space="preserve">This Exercise Set Tool is brought to you by the clever guys &amp; girls at IHF Products cc
</t>
        </r>
      </text>
    </comment>
    <comment ref="C10" authorId="0">
      <text>
        <r>
          <rPr>
            <sz val="8"/>
            <rFont val="Tahoma"/>
            <family val="0"/>
          </rPr>
          <t>The Cool Down is important to aid recovery and get you ready for the next workout. It should not be less the 10 min</t>
        </r>
      </text>
    </comment>
  </commentList>
</comments>
</file>

<file path=xl/comments3.xml><?xml version="1.0" encoding="utf-8"?>
<comments xmlns="http://schemas.openxmlformats.org/spreadsheetml/2006/main">
  <authors>
    <author>Harald Zumpt</author>
  </authors>
  <commentList>
    <comment ref="E6" authorId="0">
      <text>
        <r>
          <rPr>
            <sz val="8"/>
            <rFont val="Tahoma"/>
            <family val="0"/>
          </rPr>
          <t>The interval duration can range from 1 min to 5 min</t>
        </r>
      </text>
    </comment>
    <comment ref="C4" authorId="0">
      <text>
        <r>
          <rPr>
            <sz val="8"/>
            <rFont val="Tahoma"/>
            <family val="0"/>
          </rPr>
          <t>Warm-up should not be shorter than 10 min. At the end of the warm-up period, increase your heart rate steadily to about 80%</t>
        </r>
      </text>
    </comment>
    <comment ref="C6" authorId="0">
      <text>
        <r>
          <rPr>
            <sz val="8"/>
            <rFont val="Tahoma"/>
            <family val="0"/>
          </rPr>
          <t>The number of repeats depends on the available training time and the interval duration.</t>
        </r>
      </text>
    </comment>
    <comment ref="J7" authorId="0">
      <text>
        <r>
          <rPr>
            <sz val="8"/>
            <rFont val="Tahoma"/>
            <family val="0"/>
          </rPr>
          <t xml:space="preserve">This Exercise Set Tool is brought to you by the clever guys &amp; girls at IHF Products cc
</t>
        </r>
      </text>
    </comment>
    <comment ref="C10" authorId="0">
      <text>
        <r>
          <rPr>
            <sz val="8"/>
            <rFont val="Tahoma"/>
            <family val="0"/>
          </rPr>
          <t>The Cool Down is important to aid recovery and get you ready for the next workout. It should not be less the 10 min</t>
        </r>
      </text>
    </comment>
  </commentList>
</comments>
</file>

<file path=xl/sharedStrings.xml><?xml version="1.0" encoding="utf-8"?>
<sst xmlns="http://schemas.openxmlformats.org/spreadsheetml/2006/main" count="132" uniqueCount="64">
  <si>
    <t>Training Target Zone Calculator</t>
  </si>
  <si>
    <t>Estimation of Maximum Heart Rate</t>
  </si>
  <si>
    <t>All</t>
  </si>
  <si>
    <t>Female Athlete</t>
  </si>
  <si>
    <t>Male Athlete</t>
  </si>
  <si>
    <t>Sedentary Female</t>
  </si>
  <si>
    <t>Sedentary Male</t>
  </si>
  <si>
    <t>220 - age</t>
  </si>
  <si>
    <t>211 - (0.5 x age)</t>
  </si>
  <si>
    <t>205 - (0.5 x age)</t>
  </si>
  <si>
    <t>209 - (0.7 x age)</t>
  </si>
  <si>
    <t>214 - (0.8 x age)</t>
  </si>
  <si>
    <t>Age</t>
  </si>
  <si>
    <t>Estimated MHR</t>
  </si>
  <si>
    <t>Training Target Zones</t>
  </si>
  <si>
    <t>Maximum Heart Rate</t>
  </si>
  <si>
    <t>Resting Heart Rate</t>
  </si>
  <si>
    <t>Lactate Tolerance</t>
  </si>
  <si>
    <t>Maximum</t>
  </si>
  <si>
    <t xml:space="preserve"> </t>
  </si>
  <si>
    <t>(MHR - RHR) x % + RHR</t>
  </si>
  <si>
    <t>Active Recovery</t>
  </si>
  <si>
    <t>Aerobic Endurance</t>
  </si>
  <si>
    <t>Aerobic Stamina</t>
  </si>
  <si>
    <t>Timer 1 (Warm-up)</t>
  </si>
  <si>
    <t>Upper Limit 1</t>
  </si>
  <si>
    <t>Lower Limit 1</t>
  </si>
  <si>
    <t>Timer 2 (Interval)</t>
  </si>
  <si>
    <t>Repeats</t>
  </si>
  <si>
    <t>Upper Limit 2</t>
  </si>
  <si>
    <t>Lower Limit 2</t>
  </si>
  <si>
    <t>Recovery HR</t>
  </si>
  <si>
    <t>Timer 3 (Cool Down)</t>
  </si>
  <si>
    <t>Upper Limit 3</t>
  </si>
  <si>
    <t>Lower Limit 3</t>
  </si>
  <si>
    <t>Warm-up</t>
  </si>
  <si>
    <t>Interval</t>
  </si>
  <si>
    <t>Cool Down</t>
  </si>
  <si>
    <t>Warm-up:</t>
  </si>
  <si>
    <t>10 min</t>
  </si>
  <si>
    <t>@ 50 - 70%</t>
  </si>
  <si>
    <t>Interval:</t>
  </si>
  <si>
    <t>X</t>
  </si>
  <si>
    <t>@ 70 - 80%</t>
  </si>
  <si>
    <t>Cool Down:</t>
  </si>
  <si>
    <t>Recovery:</t>
  </si>
  <si>
    <t>to</t>
  </si>
  <si>
    <t>Intervals</t>
  </si>
  <si>
    <t>…….</t>
  </si>
  <si>
    <t>Recovery</t>
  </si>
  <si>
    <t>Please note:</t>
  </si>
  <si>
    <t>* only values in the yellow fields can be changed</t>
  </si>
  <si>
    <t>contain additional information and tips.</t>
  </si>
  <si>
    <t>Pass your mouse over the field to read the information</t>
  </si>
  <si>
    <t>Lactate Tolerance Intervals</t>
  </si>
  <si>
    <t>Aerobic Stamina Intervals</t>
  </si>
  <si>
    <t>2 min</t>
  </si>
  <si>
    <t>Calculation of Training Target Zones</t>
  </si>
  <si>
    <t>* the recovery is heart rate based to 50%</t>
  </si>
  <si>
    <t>* the recovery is heart rate based to 60%</t>
  </si>
  <si>
    <t>Target Zone Calculator</t>
  </si>
  <si>
    <t xml:space="preserve">* fields marked like this </t>
  </si>
  <si>
    <t>@ 80 - 90%</t>
  </si>
  <si>
    <t>5min</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</si>
</sst>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0.000"/>
  </numFmts>
  <fonts count="16">
    <font>
      <sz val="10"/>
      <name val="Arial"/>
      <family val="0"/>
    </font>
    <font>
      <b/>
      <sz val="10"/>
      <name val="Arial"/>
      <family val="0"/>
    </font>
    <font>
      <i/>
      <sz val="10"/>
      <name val="Arial"/>
      <family val="0"/>
    </font>
    <font>
      <b/>
      <i/>
      <sz val="10"/>
      <name val="Arial"/>
      <family val="0"/>
    </font>
    <font>
      <b/>
      <sz val="14"/>
      <name val="Arial"/>
      <family val="2"/>
    </font>
    <font>
      <sz val="14"/>
      <name val="Arial"/>
      <family val="2"/>
    </font>
    <font>
      <i/>
      <sz val="14"/>
      <name val="Arial"/>
      <family val="2"/>
    </font>
    <font>
      <u val="single"/>
      <sz val="10"/>
      <color indexed="12"/>
      <name val="Arial"/>
      <family val="0"/>
    </font>
    <font>
      <u val="single"/>
      <sz val="10"/>
      <color indexed="36"/>
      <name val="Arial"/>
      <family val="0"/>
    </font>
    <font>
      <b/>
      <sz val="8"/>
      <name val="Arial"/>
      <family val="2"/>
    </font>
    <font>
      <sz val="8"/>
      <name val="Arial"/>
      <family val="2"/>
    </font>
    <font>
      <sz val="8"/>
      <name val="Tahoma"/>
      <family val="0"/>
    </font>
    <font>
      <b/>
      <sz val="16"/>
      <name val="Arial"/>
      <family val="2"/>
    </font>
    <font>
      <b/>
      <sz val="9"/>
      <name val="Arial"/>
      <family val="2"/>
    </font>
    <font>
      <sz val="9"/>
      <name val="Arial"/>
      <family val="2"/>
    </font>
    <font>
      <i/>
      <sz val="9"/>
      <name val="Arial"/>
      <family val="2"/>
    </font>
  </fonts>
  <fills count="10">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4"/>
        <bgColor indexed="64"/>
      </patternFill>
    </fill>
    <fill>
      <patternFill patternType="solid">
        <fgColor indexed="46"/>
        <bgColor indexed="64"/>
      </patternFill>
    </fill>
    <fill>
      <patternFill patternType="solid">
        <fgColor indexed="11"/>
        <bgColor indexed="64"/>
      </patternFill>
    </fill>
    <fill>
      <patternFill patternType="solid">
        <fgColor indexed="27"/>
        <bgColor indexed="64"/>
      </patternFill>
    </fill>
    <fill>
      <patternFill patternType="solid">
        <fgColor indexed="56"/>
        <bgColor indexed="64"/>
      </patternFill>
    </fill>
    <fill>
      <patternFill patternType="solid">
        <fgColor indexed="10"/>
        <bgColor indexed="64"/>
      </patternFill>
    </fill>
  </fills>
  <borders count="36">
    <border>
      <left/>
      <right/>
      <top/>
      <bottom/>
      <diagonal/>
    </border>
    <border>
      <left style="double"/>
      <right style="thin"/>
      <top style="double"/>
      <bottom style="thin"/>
    </border>
    <border>
      <left style="thin"/>
      <right style="double"/>
      <top style="double"/>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double"/>
      <top style="thin"/>
      <bottom style="double"/>
    </border>
    <border>
      <left style="thin"/>
      <right style="thin"/>
      <top style="thin"/>
      <bottom style="thin"/>
    </border>
    <border>
      <left>
        <color indexed="63"/>
      </left>
      <right>
        <color indexed="63"/>
      </right>
      <top style="double"/>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style="medium"/>
      <right style="medium"/>
      <top style="medium"/>
      <bottom style="thin"/>
    </border>
    <border>
      <left style="medium"/>
      <right>
        <color indexed="63"/>
      </right>
      <top style="thin"/>
      <bottom style="thin"/>
    </border>
    <border>
      <left style="medium"/>
      <right style="medium"/>
      <top style="thin"/>
      <bottom style="thin"/>
    </border>
    <border>
      <left style="medium"/>
      <right>
        <color indexed="63"/>
      </right>
      <top style="thin"/>
      <bottom style="mediu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48">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Border="1" applyAlignment="1">
      <alignment/>
    </xf>
    <xf numFmtId="0" fontId="5" fillId="0" borderId="0" xfId="0" applyFont="1" applyBorder="1" applyAlignment="1">
      <alignment/>
    </xf>
    <xf numFmtId="1" fontId="5" fillId="0" borderId="0" xfId="0" applyNumberFormat="1" applyFont="1" applyBorder="1" applyAlignment="1">
      <alignment/>
    </xf>
    <xf numFmtId="0" fontId="6" fillId="0" borderId="0" xfId="0" applyFont="1" applyAlignment="1">
      <alignment horizontal="center"/>
    </xf>
    <xf numFmtId="0" fontId="4" fillId="0" borderId="0" xfId="0" applyFont="1" applyAlignment="1">
      <alignment horizontal="center"/>
    </xf>
    <xf numFmtId="0" fontId="5" fillId="0" borderId="1" xfId="0" applyFont="1" applyBorder="1" applyAlignment="1">
      <alignment horizontal="center"/>
    </xf>
    <xf numFmtId="1" fontId="5" fillId="0" borderId="2" xfId="0" applyNumberFormat="1" applyFont="1" applyBorder="1" applyAlignment="1">
      <alignment horizontal="center"/>
    </xf>
    <xf numFmtId="0" fontId="5" fillId="0" borderId="3" xfId="0" applyFont="1" applyBorder="1" applyAlignment="1">
      <alignment horizontal="center"/>
    </xf>
    <xf numFmtId="1" fontId="5" fillId="0" borderId="4" xfId="0" applyNumberFormat="1" applyFont="1" applyBorder="1" applyAlignment="1">
      <alignment horizontal="center"/>
    </xf>
    <xf numFmtId="0" fontId="4" fillId="0" borderId="0" xfId="0" applyFont="1" applyFill="1" applyBorder="1" applyAlignment="1">
      <alignment/>
    </xf>
    <xf numFmtId="9" fontId="5" fillId="0" borderId="3" xfId="0" applyNumberFormat="1" applyFont="1" applyBorder="1" applyAlignment="1">
      <alignment horizontal="center"/>
    </xf>
    <xf numFmtId="9" fontId="5" fillId="0" borderId="5" xfId="0" applyNumberFormat="1" applyFont="1" applyBorder="1" applyAlignment="1">
      <alignment horizontal="center"/>
    </xf>
    <xf numFmtId="1" fontId="5" fillId="0" borderId="6" xfId="0" applyNumberFormat="1" applyFont="1" applyBorder="1" applyAlignment="1">
      <alignment horizontal="center"/>
    </xf>
    <xf numFmtId="9" fontId="5" fillId="0" borderId="0" xfId="0" applyNumberFormat="1" applyFont="1" applyBorder="1" applyAlignment="1">
      <alignment/>
    </xf>
    <xf numFmtId="0" fontId="5" fillId="0" borderId="0" xfId="0" applyFont="1" applyBorder="1" applyAlignment="1">
      <alignment horizontal="center"/>
    </xf>
    <xf numFmtId="9" fontId="4" fillId="0" borderId="1" xfId="0" applyNumberFormat="1" applyFont="1" applyBorder="1" applyAlignment="1">
      <alignment/>
    </xf>
    <xf numFmtId="9" fontId="4" fillId="0" borderId="3" xfId="0" applyNumberFormat="1" applyFont="1" applyBorder="1" applyAlignment="1">
      <alignment/>
    </xf>
    <xf numFmtId="0" fontId="6" fillId="0" borderId="0" xfId="0" applyFont="1" applyFill="1" applyAlignment="1">
      <alignment horizontal="center"/>
    </xf>
    <xf numFmtId="0" fontId="6" fillId="0" borderId="0" xfId="0" applyFont="1" applyBorder="1" applyAlignment="1">
      <alignment horizontal="center"/>
    </xf>
    <xf numFmtId="9" fontId="4" fillId="0" borderId="5" xfId="0" applyNumberFormat="1" applyFont="1" applyFill="1" applyBorder="1" applyAlignment="1">
      <alignment/>
    </xf>
    <xf numFmtId="1" fontId="5" fillId="0" borderId="7" xfId="21" applyNumberFormat="1" applyFont="1" applyBorder="1" applyAlignment="1">
      <alignment horizontal="center"/>
    </xf>
    <xf numFmtId="1" fontId="5" fillId="0" borderId="7" xfId="0" applyNumberFormat="1" applyFont="1" applyBorder="1" applyAlignment="1">
      <alignment horizontal="center"/>
    </xf>
    <xf numFmtId="0" fontId="6" fillId="0" borderId="7" xfId="0" applyFont="1" applyBorder="1" applyAlignment="1">
      <alignment horizontal="center"/>
    </xf>
    <xf numFmtId="1" fontId="5" fillId="0" borderId="8" xfId="0" applyNumberFormat="1" applyFont="1" applyBorder="1" applyAlignment="1">
      <alignment/>
    </xf>
    <xf numFmtId="0" fontId="12" fillId="0" borderId="0" xfId="0" applyFont="1" applyFill="1" applyAlignment="1" applyProtection="1">
      <alignment horizontal="center"/>
      <protection/>
    </xf>
    <xf numFmtId="0" fontId="10" fillId="0" borderId="0" xfId="0" applyFont="1" applyFill="1" applyAlignment="1" applyProtection="1">
      <alignment/>
      <protection/>
    </xf>
    <xf numFmtId="0" fontId="1" fillId="0" borderId="0" xfId="0" applyFont="1" applyFill="1" applyAlignment="1" applyProtection="1">
      <alignment horizontal="center"/>
      <protection/>
    </xf>
    <xf numFmtId="0" fontId="0" fillId="0" borderId="0" xfId="0" applyFont="1" applyFill="1" applyAlignment="1" applyProtection="1">
      <alignment/>
      <protection/>
    </xf>
    <xf numFmtId="0" fontId="14" fillId="0" borderId="0" xfId="0" applyFont="1" applyFill="1" applyAlignment="1" applyProtection="1">
      <alignment/>
      <protection/>
    </xf>
    <xf numFmtId="0" fontId="1" fillId="2" borderId="9" xfId="0" applyFont="1" applyFill="1" applyBorder="1" applyAlignment="1" applyProtection="1">
      <alignment/>
      <protection/>
    </xf>
    <xf numFmtId="0" fontId="1" fillId="2" borderId="10" xfId="0" applyFont="1" applyFill="1" applyBorder="1" applyAlignment="1" applyProtection="1" quotePrefix="1">
      <alignment/>
      <protection/>
    </xf>
    <xf numFmtId="0" fontId="1" fillId="0" borderId="0" xfId="0" applyFont="1" applyFill="1" applyAlignment="1" applyProtection="1">
      <alignment/>
      <protection/>
    </xf>
    <xf numFmtId="0" fontId="1" fillId="2" borderId="11" xfId="0" applyFont="1" applyFill="1" applyBorder="1" applyAlignment="1" applyProtection="1">
      <alignment horizontal="center"/>
      <protection/>
    </xf>
    <xf numFmtId="0" fontId="1" fillId="2" borderId="0" xfId="0" applyFont="1" applyFill="1" applyBorder="1" applyAlignment="1" applyProtection="1">
      <alignment/>
      <protection/>
    </xf>
    <xf numFmtId="0" fontId="1" fillId="2" borderId="12" xfId="0" applyFont="1" applyFill="1" applyBorder="1" applyAlignment="1" applyProtection="1" quotePrefix="1">
      <alignment/>
      <protection/>
    </xf>
    <xf numFmtId="0" fontId="1" fillId="0" borderId="0" xfId="0" applyFont="1" applyFill="1" applyAlignment="1" applyProtection="1">
      <alignment horizontal="right"/>
      <protection/>
    </xf>
    <xf numFmtId="0" fontId="1" fillId="2" borderId="9" xfId="0" applyFont="1" applyFill="1" applyBorder="1" applyAlignment="1" applyProtection="1">
      <alignment horizontal="center"/>
      <protection/>
    </xf>
    <xf numFmtId="0" fontId="1" fillId="2" borderId="11" xfId="0" applyFont="1" applyFill="1" applyBorder="1" applyAlignment="1" applyProtection="1">
      <alignment horizontal="right"/>
      <protection/>
    </xf>
    <xf numFmtId="0" fontId="1" fillId="2" borderId="0" xfId="0" applyFont="1" applyFill="1" applyBorder="1" applyAlignment="1" applyProtection="1">
      <alignment horizontal="center"/>
      <protection/>
    </xf>
    <xf numFmtId="0" fontId="0" fillId="3" borderId="0" xfId="0" applyFont="1" applyFill="1" applyAlignment="1" applyProtection="1">
      <alignment/>
      <protection/>
    </xf>
    <xf numFmtId="0" fontId="1" fillId="2" borderId="13" xfId="0" applyFont="1" applyFill="1" applyBorder="1" applyAlignment="1" applyProtection="1">
      <alignment horizontal="right"/>
      <protection/>
    </xf>
    <xf numFmtId="0" fontId="1" fillId="2" borderId="14" xfId="0" applyFont="1" applyFill="1" applyBorder="1" applyAlignment="1" applyProtection="1">
      <alignment horizontal="center"/>
      <protection/>
    </xf>
    <xf numFmtId="9" fontId="1" fillId="2" borderId="15" xfId="0" applyNumberFormat="1" applyFont="1" applyFill="1" applyBorder="1" applyAlignment="1" applyProtection="1">
      <alignment horizontal="left"/>
      <protection/>
    </xf>
    <xf numFmtId="0" fontId="1" fillId="2" borderId="14" xfId="0" applyFont="1" applyFill="1" applyBorder="1" applyAlignment="1" applyProtection="1">
      <alignment/>
      <protection/>
    </xf>
    <xf numFmtId="0" fontId="1" fillId="2" borderId="15" xfId="0" applyFont="1" applyFill="1" applyBorder="1" applyAlignment="1" applyProtection="1" quotePrefix="1">
      <alignment/>
      <protection/>
    </xf>
    <xf numFmtId="0" fontId="0" fillId="0" borderId="0" xfId="0" applyFont="1" applyFill="1" applyAlignment="1" applyProtection="1">
      <alignment horizontal="right"/>
      <protection/>
    </xf>
    <xf numFmtId="0" fontId="0" fillId="0" borderId="0" xfId="0" applyFont="1" applyFill="1" applyAlignment="1" applyProtection="1">
      <alignment horizontal="center"/>
      <protection/>
    </xf>
    <xf numFmtId="0" fontId="0" fillId="0" borderId="0" xfId="0" applyFont="1" applyFill="1" applyAlignment="1" applyProtection="1" quotePrefix="1">
      <alignment/>
      <protection/>
    </xf>
    <xf numFmtId="0" fontId="0" fillId="4" borderId="16" xfId="0" applyFont="1" applyFill="1" applyBorder="1" applyAlignment="1" applyProtection="1">
      <alignment/>
      <protection/>
    </xf>
    <xf numFmtId="0" fontId="1" fillId="5" borderId="17" xfId="0" applyFont="1" applyFill="1" applyBorder="1" applyAlignment="1" applyProtection="1">
      <alignment horizontal="center"/>
      <protection/>
    </xf>
    <xf numFmtId="0" fontId="0" fillId="0" borderId="0" xfId="0" applyFont="1" applyFill="1" applyBorder="1" applyAlignment="1" applyProtection="1">
      <alignment/>
      <protection/>
    </xf>
    <xf numFmtId="0" fontId="0" fillId="2" borderId="17" xfId="0" applyFont="1" applyFill="1" applyBorder="1" applyAlignment="1" applyProtection="1">
      <alignment/>
      <protection/>
    </xf>
    <xf numFmtId="0" fontId="0" fillId="2" borderId="9" xfId="0" applyFont="1" applyFill="1" applyBorder="1" applyAlignment="1" applyProtection="1">
      <alignment/>
      <protection/>
    </xf>
    <xf numFmtId="0" fontId="0" fillId="4" borderId="11" xfId="0" applyFont="1" applyFill="1" applyBorder="1" applyAlignment="1" applyProtection="1">
      <alignment/>
      <protection/>
    </xf>
    <xf numFmtId="1" fontId="1" fillId="5" borderId="18" xfId="0" applyNumberFormat="1" applyFont="1" applyFill="1" applyBorder="1" applyAlignment="1" applyProtection="1">
      <alignment horizontal="center"/>
      <protection/>
    </xf>
    <xf numFmtId="1" fontId="1" fillId="0" borderId="0" xfId="0" applyNumberFormat="1" applyFont="1" applyFill="1" applyAlignment="1" applyProtection="1">
      <alignment/>
      <protection/>
    </xf>
    <xf numFmtId="0" fontId="0" fillId="2" borderId="18" xfId="0" applyFont="1" applyFill="1" applyBorder="1" applyAlignment="1" applyProtection="1">
      <alignment/>
      <protection/>
    </xf>
    <xf numFmtId="0" fontId="0" fillId="2" borderId="0" xfId="0" applyFont="1" applyFill="1" applyBorder="1" applyAlignment="1" applyProtection="1">
      <alignment/>
      <protection/>
    </xf>
    <xf numFmtId="9" fontId="1" fillId="0" borderId="0" xfId="0" applyNumberFormat="1" applyFont="1" applyFill="1" applyAlignment="1" applyProtection="1">
      <alignment horizontal="left"/>
      <protection/>
    </xf>
    <xf numFmtId="0" fontId="0" fillId="4" borderId="13" xfId="0" applyFont="1" applyFill="1" applyBorder="1" applyAlignment="1" applyProtection="1">
      <alignment/>
      <protection/>
    </xf>
    <xf numFmtId="1" fontId="1" fillId="5" borderId="19" xfId="0" applyNumberFormat="1" applyFont="1" applyFill="1" applyBorder="1" applyAlignment="1" applyProtection="1">
      <alignment horizontal="center"/>
      <protection/>
    </xf>
    <xf numFmtId="0" fontId="1" fillId="0" borderId="0" xfId="0" applyFont="1" applyFill="1" applyAlignment="1" applyProtection="1">
      <alignment horizontal="left"/>
      <protection/>
    </xf>
    <xf numFmtId="0" fontId="1" fillId="5" borderId="18" xfId="0" applyFont="1" applyFill="1" applyBorder="1" applyAlignment="1" applyProtection="1">
      <alignment horizontal="center"/>
      <protection/>
    </xf>
    <xf numFmtId="1" fontId="1" fillId="0" borderId="0" xfId="0" applyNumberFormat="1" applyFont="1" applyFill="1" applyAlignment="1" applyProtection="1">
      <alignment vertical="top"/>
      <protection/>
    </xf>
    <xf numFmtId="9" fontId="1" fillId="0" borderId="0" xfId="0" applyNumberFormat="1" applyFont="1" applyFill="1" applyAlignment="1" applyProtection="1">
      <alignment horizontal="left" vertical="top"/>
      <protection/>
    </xf>
    <xf numFmtId="0" fontId="0" fillId="6" borderId="18" xfId="0" applyFont="1" applyFill="1" applyBorder="1" applyAlignment="1" applyProtection="1">
      <alignment/>
      <protection/>
    </xf>
    <xf numFmtId="0" fontId="1" fillId="6" borderId="18" xfId="0" applyFont="1" applyFill="1" applyBorder="1" applyAlignment="1" applyProtection="1">
      <alignment horizontal="center"/>
      <protection/>
    </xf>
    <xf numFmtId="1" fontId="1" fillId="6" borderId="0" xfId="0" applyNumberFormat="1" applyFont="1" applyFill="1" applyBorder="1" applyAlignment="1" applyProtection="1">
      <alignment horizontal="center"/>
      <protection/>
    </xf>
    <xf numFmtId="0" fontId="0" fillId="2" borderId="19" xfId="0" applyFont="1" applyFill="1" applyBorder="1" applyAlignment="1" applyProtection="1">
      <alignment/>
      <protection/>
    </xf>
    <xf numFmtId="0" fontId="0" fillId="2" borderId="14" xfId="0" applyFont="1" applyFill="1" applyBorder="1" applyAlignment="1" applyProtection="1">
      <alignment/>
      <protection/>
    </xf>
    <xf numFmtId="0" fontId="10" fillId="0" borderId="0" xfId="0" applyFont="1" applyFill="1" applyAlignment="1" applyProtection="1">
      <alignment horizontal="center"/>
      <protection/>
    </xf>
    <xf numFmtId="0" fontId="10" fillId="0" borderId="0" xfId="0" applyFont="1" applyFill="1" applyBorder="1" applyAlignment="1" applyProtection="1">
      <alignment/>
      <protection/>
    </xf>
    <xf numFmtId="0" fontId="9" fillId="0" borderId="0" xfId="0" applyFont="1" applyFill="1" applyAlignment="1" applyProtection="1">
      <alignment/>
      <protection/>
    </xf>
    <xf numFmtId="0" fontId="1" fillId="3" borderId="16" xfId="0" applyFont="1" applyFill="1" applyBorder="1" applyAlignment="1" applyProtection="1">
      <alignment horizontal="center"/>
      <protection locked="0"/>
    </xf>
    <xf numFmtId="0" fontId="1" fillId="3" borderId="9" xfId="0" applyFont="1" applyFill="1" applyBorder="1" applyAlignment="1" applyProtection="1">
      <alignment/>
      <protection locked="0"/>
    </xf>
    <xf numFmtId="0" fontId="1" fillId="3" borderId="13" xfId="0" applyFont="1" applyFill="1" applyBorder="1" applyAlignment="1" applyProtection="1">
      <alignment horizontal="center"/>
      <protection locked="0"/>
    </xf>
    <xf numFmtId="9" fontId="1" fillId="2" borderId="14" xfId="0" applyNumberFormat="1" applyFont="1" applyFill="1" applyBorder="1" applyAlignment="1" applyProtection="1">
      <alignment horizontal="center"/>
      <protection/>
    </xf>
    <xf numFmtId="0" fontId="0" fillId="2" borderId="0" xfId="0" applyFont="1" applyFill="1" applyAlignment="1" applyProtection="1">
      <alignment/>
      <protection/>
    </xf>
    <xf numFmtId="0" fontId="13" fillId="3" borderId="20" xfId="0" applyFont="1" applyFill="1" applyBorder="1" applyAlignment="1" applyProtection="1">
      <alignment horizontal="center"/>
      <protection locked="0"/>
    </xf>
    <xf numFmtId="1" fontId="13" fillId="3" borderId="20" xfId="21" applyNumberFormat="1" applyFont="1" applyFill="1" applyBorder="1" applyAlignment="1" applyProtection="1">
      <alignment horizontal="center"/>
      <protection locked="0"/>
    </xf>
    <xf numFmtId="1" fontId="13" fillId="3" borderId="20" xfId="0" applyNumberFormat="1" applyFont="1" applyFill="1" applyBorder="1" applyAlignment="1" applyProtection="1">
      <alignment horizontal="center"/>
      <protection locked="0"/>
    </xf>
    <xf numFmtId="0" fontId="1" fillId="0" borderId="16" xfId="0" applyFont="1" applyFill="1" applyBorder="1" applyAlignment="1" applyProtection="1">
      <alignment/>
      <protection/>
    </xf>
    <xf numFmtId="0" fontId="13" fillId="0" borderId="9" xfId="0" applyFont="1" applyFill="1" applyBorder="1" applyAlignment="1" applyProtection="1">
      <alignment/>
      <protection/>
    </xf>
    <xf numFmtId="0" fontId="14" fillId="0" borderId="10" xfId="0" applyFont="1" applyFill="1" applyBorder="1" applyAlignment="1" applyProtection="1">
      <alignment/>
      <protection/>
    </xf>
    <xf numFmtId="0" fontId="14" fillId="0" borderId="0" xfId="0" applyFont="1" applyFill="1" applyBorder="1" applyAlignment="1" applyProtection="1">
      <alignment/>
      <protection/>
    </xf>
    <xf numFmtId="0" fontId="14" fillId="0" borderId="0" xfId="0" applyFont="1" applyFill="1" applyAlignment="1" applyProtection="1">
      <alignment horizontal="center"/>
      <protection/>
    </xf>
    <xf numFmtId="0" fontId="14" fillId="0" borderId="11" xfId="0" applyFont="1" applyFill="1" applyBorder="1" applyAlignment="1" applyProtection="1">
      <alignment/>
      <protection/>
    </xf>
    <xf numFmtId="0" fontId="14" fillId="0" borderId="12" xfId="0" applyFont="1" applyFill="1" applyBorder="1" applyAlignment="1" applyProtection="1">
      <alignment/>
      <protection/>
    </xf>
    <xf numFmtId="0" fontId="13" fillId="0" borderId="11" xfId="0" applyFont="1" applyFill="1" applyBorder="1" applyAlignment="1" applyProtection="1">
      <alignment/>
      <protection/>
    </xf>
    <xf numFmtId="0" fontId="13" fillId="0" borderId="0" xfId="0" applyFont="1" applyFill="1" applyBorder="1" applyAlignment="1" applyProtection="1">
      <alignment horizontal="center"/>
      <protection/>
    </xf>
    <xf numFmtId="0" fontId="15" fillId="0" borderId="0" xfId="0" applyFont="1" applyFill="1" applyBorder="1" applyAlignment="1" applyProtection="1">
      <alignment horizontal="center"/>
      <protection/>
    </xf>
    <xf numFmtId="0" fontId="13" fillId="0" borderId="12" xfId="0" applyFont="1" applyFill="1" applyBorder="1" applyAlignment="1" applyProtection="1">
      <alignment horizontal="center"/>
      <protection/>
    </xf>
    <xf numFmtId="0" fontId="14" fillId="7" borderId="21" xfId="0" applyFont="1" applyFill="1" applyBorder="1" applyAlignment="1" applyProtection="1">
      <alignment horizontal="center"/>
      <protection/>
    </xf>
    <xf numFmtId="1" fontId="13" fillId="5" borderId="22" xfId="0" applyNumberFormat="1" applyFont="1" applyFill="1" applyBorder="1" applyAlignment="1" applyProtection="1">
      <alignment horizontal="center"/>
      <protection/>
    </xf>
    <xf numFmtId="1" fontId="13" fillId="0" borderId="0" xfId="0" applyNumberFormat="1" applyFont="1" applyFill="1" applyBorder="1" applyAlignment="1" applyProtection="1">
      <alignment horizontal="center"/>
      <protection/>
    </xf>
    <xf numFmtId="0" fontId="14" fillId="7" borderId="23" xfId="0" applyFont="1" applyFill="1" applyBorder="1" applyAlignment="1" applyProtection="1">
      <alignment horizontal="center"/>
      <protection/>
    </xf>
    <xf numFmtId="1" fontId="13" fillId="5" borderId="24" xfId="0" applyNumberFormat="1" applyFont="1" applyFill="1" applyBorder="1" applyAlignment="1" applyProtection="1">
      <alignment horizontal="center"/>
      <protection/>
    </xf>
    <xf numFmtId="9" fontId="14" fillId="7" borderId="23" xfId="0" applyNumberFormat="1" applyFont="1" applyFill="1" applyBorder="1" applyAlignment="1" applyProtection="1">
      <alignment horizontal="center"/>
      <protection/>
    </xf>
    <xf numFmtId="9" fontId="14" fillId="0" borderId="0" xfId="21" applyFont="1" applyFill="1" applyBorder="1" applyAlignment="1" applyProtection="1">
      <alignment horizontal="center"/>
      <protection/>
    </xf>
    <xf numFmtId="9" fontId="14" fillId="7" borderId="25" xfId="0" applyNumberFormat="1" applyFont="1" applyFill="1" applyBorder="1" applyAlignment="1" applyProtection="1">
      <alignment horizontal="center"/>
      <protection/>
    </xf>
    <xf numFmtId="1" fontId="13" fillId="5" borderId="26" xfId="0" applyNumberFormat="1" applyFont="1" applyFill="1" applyBorder="1" applyAlignment="1" applyProtection="1">
      <alignment horizontal="center"/>
      <protection/>
    </xf>
    <xf numFmtId="0" fontId="13" fillId="0" borderId="13" xfId="0" applyFont="1" applyFill="1" applyBorder="1" applyAlignment="1" applyProtection="1">
      <alignment/>
      <protection/>
    </xf>
    <xf numFmtId="9" fontId="14" fillId="0" borderId="14" xfId="0" applyNumberFormat="1" applyFont="1" applyFill="1" applyBorder="1" applyAlignment="1" applyProtection="1">
      <alignment horizontal="center"/>
      <protection/>
    </xf>
    <xf numFmtId="1" fontId="13" fillId="0" borderId="15" xfId="0" applyNumberFormat="1" applyFont="1" applyFill="1" applyBorder="1" applyAlignment="1" applyProtection="1">
      <alignment horizontal="center"/>
      <protection/>
    </xf>
    <xf numFmtId="9" fontId="14" fillId="0" borderId="9" xfId="0" applyNumberFormat="1" applyFont="1" applyFill="1" applyBorder="1" applyAlignment="1" applyProtection="1">
      <alignment/>
      <protection/>
    </xf>
    <xf numFmtId="1" fontId="14" fillId="0" borderId="10" xfId="0" applyNumberFormat="1" applyFont="1" applyFill="1" applyBorder="1" applyAlignment="1" applyProtection="1">
      <alignment/>
      <protection/>
    </xf>
    <xf numFmtId="1" fontId="14" fillId="0" borderId="0" xfId="0" applyNumberFormat="1" applyFont="1" applyFill="1" applyBorder="1" applyAlignment="1" applyProtection="1">
      <alignment/>
      <protection/>
    </xf>
    <xf numFmtId="9" fontId="14" fillId="0" borderId="0" xfId="0" applyNumberFormat="1" applyFont="1" applyFill="1" applyBorder="1" applyAlignment="1" applyProtection="1">
      <alignment/>
      <protection/>
    </xf>
    <xf numFmtId="1" fontId="14" fillId="0" borderId="12" xfId="0" applyNumberFormat="1" applyFont="1" applyFill="1" applyBorder="1" applyAlignment="1" applyProtection="1">
      <alignment/>
      <protection/>
    </xf>
    <xf numFmtId="1" fontId="14" fillId="0" borderId="0" xfId="0" applyNumberFormat="1" applyFont="1" applyFill="1" applyBorder="1" applyAlignment="1" applyProtection="1">
      <alignment horizontal="center"/>
      <protection/>
    </xf>
    <xf numFmtId="0" fontId="4" fillId="0" borderId="0" xfId="0" applyFont="1" applyFill="1" applyBorder="1" applyAlignment="1" applyProtection="1">
      <alignment horizontal="center" vertical="center"/>
      <protection/>
    </xf>
    <xf numFmtId="0" fontId="13" fillId="0" borderId="0" xfId="0" applyFont="1" applyFill="1" applyBorder="1" applyAlignment="1" applyProtection="1">
      <alignment/>
      <protection/>
    </xf>
    <xf numFmtId="0" fontId="14" fillId="0" borderId="0" xfId="0" applyFont="1" applyFill="1" applyBorder="1" applyAlignment="1" applyProtection="1">
      <alignment horizontal="center"/>
      <protection/>
    </xf>
    <xf numFmtId="0" fontId="14" fillId="0" borderId="0" xfId="0" applyFont="1" applyFill="1" applyAlignment="1" applyProtection="1">
      <alignment horizontal="center" wrapText="1"/>
      <protection/>
    </xf>
    <xf numFmtId="0" fontId="13" fillId="0" borderId="17" xfId="0" applyFont="1" applyFill="1" applyBorder="1" applyAlignment="1" applyProtection="1">
      <alignment/>
      <protection/>
    </xf>
    <xf numFmtId="9" fontId="13" fillId="0" borderId="27" xfId="0" applyNumberFormat="1" applyFont="1" applyFill="1" applyBorder="1" applyAlignment="1" applyProtection="1">
      <alignment horizontal="center"/>
      <protection/>
    </xf>
    <xf numFmtId="1" fontId="13" fillId="0" borderId="28" xfId="0" applyNumberFormat="1" applyFont="1" applyFill="1" applyBorder="1" applyAlignment="1" applyProtection="1">
      <alignment horizontal="center"/>
      <protection/>
    </xf>
    <xf numFmtId="0" fontId="3" fillId="0" borderId="18" xfId="0" applyFont="1" applyFill="1" applyBorder="1" applyAlignment="1" applyProtection="1">
      <alignment horizontal="center"/>
      <protection/>
    </xf>
    <xf numFmtId="9" fontId="13" fillId="6" borderId="29" xfId="0" applyNumberFormat="1" applyFont="1" applyFill="1" applyBorder="1" applyAlignment="1" applyProtection="1">
      <alignment horizontal="center"/>
      <protection/>
    </xf>
    <xf numFmtId="1" fontId="13" fillId="6" borderId="30" xfId="0" applyNumberFormat="1" applyFont="1" applyFill="1" applyBorder="1" applyAlignment="1" applyProtection="1">
      <alignment horizontal="center"/>
      <protection/>
    </xf>
    <xf numFmtId="9" fontId="13" fillId="0" borderId="29" xfId="0" applyNumberFormat="1" applyFont="1" applyFill="1" applyBorder="1" applyAlignment="1" applyProtection="1">
      <alignment horizontal="center"/>
      <protection/>
    </xf>
    <xf numFmtId="1" fontId="13" fillId="0" borderId="30" xfId="0" applyNumberFormat="1" applyFont="1" applyFill="1" applyBorder="1" applyAlignment="1" applyProtection="1">
      <alignment horizontal="center"/>
      <protection/>
    </xf>
    <xf numFmtId="9" fontId="13" fillId="8" borderId="29" xfId="0" applyNumberFormat="1" applyFont="1" applyFill="1" applyBorder="1" applyAlignment="1" applyProtection="1">
      <alignment horizontal="center"/>
      <protection/>
    </xf>
    <xf numFmtId="1" fontId="13" fillId="8" borderId="30" xfId="0" applyNumberFormat="1" applyFont="1" applyFill="1" applyBorder="1" applyAlignment="1" applyProtection="1">
      <alignment horizontal="center"/>
      <protection/>
    </xf>
    <xf numFmtId="9" fontId="13" fillId="3" borderId="29" xfId="0" applyNumberFormat="1" applyFont="1" applyFill="1" applyBorder="1" applyAlignment="1" applyProtection="1">
      <alignment horizontal="center"/>
      <protection/>
    </xf>
    <xf numFmtId="1" fontId="13" fillId="3" borderId="30" xfId="0" applyNumberFormat="1" applyFont="1" applyFill="1" applyBorder="1" applyAlignment="1" applyProtection="1">
      <alignment horizontal="center"/>
      <protection/>
    </xf>
    <xf numFmtId="9" fontId="13" fillId="9" borderId="29" xfId="0" applyNumberFormat="1" applyFont="1" applyFill="1" applyBorder="1" applyAlignment="1" applyProtection="1">
      <alignment horizontal="center"/>
      <protection/>
    </xf>
    <xf numFmtId="1" fontId="13" fillId="9" borderId="30" xfId="0" applyNumberFormat="1" applyFont="1" applyFill="1" applyBorder="1" applyAlignment="1" applyProtection="1">
      <alignment horizontal="center"/>
      <protection/>
    </xf>
    <xf numFmtId="9" fontId="14" fillId="0" borderId="0" xfId="21" applyFont="1" applyFill="1" applyBorder="1" applyAlignment="1" applyProtection="1">
      <alignment/>
      <protection/>
    </xf>
    <xf numFmtId="0" fontId="14" fillId="0" borderId="0" xfId="0" applyFont="1" applyFill="1" applyAlignment="1" applyProtection="1">
      <alignment/>
      <protection/>
    </xf>
    <xf numFmtId="0" fontId="13" fillId="0" borderId="19" xfId="0" applyFont="1" applyFill="1" applyBorder="1" applyAlignment="1" applyProtection="1">
      <alignment/>
      <protection/>
    </xf>
    <xf numFmtId="9" fontId="13" fillId="0" borderId="31" xfId="0" applyNumberFormat="1" applyFont="1" applyFill="1" applyBorder="1" applyAlignment="1" applyProtection="1">
      <alignment horizontal="center"/>
      <protection/>
    </xf>
    <xf numFmtId="1" fontId="13" fillId="0" borderId="32" xfId="0" applyNumberFormat="1" applyFont="1" applyFill="1" applyBorder="1" applyAlignment="1" applyProtection="1">
      <alignment horizontal="center"/>
      <protection/>
    </xf>
    <xf numFmtId="0" fontId="4" fillId="0" borderId="33" xfId="0" applyFont="1" applyFill="1" applyBorder="1" applyAlignment="1" applyProtection="1">
      <alignment horizontal="center" vertical="center"/>
      <protection/>
    </xf>
    <xf numFmtId="0" fontId="4" fillId="0" borderId="34" xfId="0" applyFont="1" applyFill="1" applyBorder="1" applyAlignment="1" applyProtection="1">
      <alignment horizontal="center" vertical="center"/>
      <protection/>
    </xf>
    <xf numFmtId="0" fontId="4" fillId="0" borderId="35" xfId="0" applyFont="1" applyFill="1" applyBorder="1" applyAlignment="1" applyProtection="1">
      <alignment horizontal="center" vertical="center"/>
      <protection/>
    </xf>
    <xf numFmtId="0" fontId="12" fillId="0" borderId="0" xfId="0" applyFont="1" applyFill="1" applyAlignment="1" applyProtection="1">
      <alignment horizontal="center" vertical="center"/>
      <protection/>
    </xf>
    <xf numFmtId="0" fontId="1" fillId="0" borderId="0" xfId="0" applyFont="1" applyFill="1" applyAlignment="1" applyProtection="1">
      <alignment horizontal="center" vertical="center"/>
      <protection/>
    </xf>
    <xf numFmtId="0" fontId="12" fillId="0" borderId="0" xfId="0" applyFont="1" applyFill="1" applyAlignment="1" applyProtection="1">
      <alignment horizontal="center"/>
      <protection/>
    </xf>
    <xf numFmtId="0" fontId="1" fillId="0" borderId="14" xfId="0" applyFont="1" applyFill="1" applyBorder="1" applyAlignment="1" applyProtection="1">
      <alignment horizontal="center"/>
      <protection/>
    </xf>
    <xf numFmtId="0" fontId="1" fillId="6" borderId="11" xfId="0" applyFont="1" applyFill="1" applyBorder="1" applyAlignment="1" applyProtection="1">
      <alignment horizontal="center" vertical="center"/>
      <protection/>
    </xf>
    <xf numFmtId="0" fontId="1" fillId="6" borderId="0" xfId="0" applyFont="1" applyFill="1" applyBorder="1" applyAlignment="1" applyProtection="1">
      <alignment horizontal="center" vertical="center"/>
      <protection/>
    </xf>
    <xf numFmtId="0" fontId="1" fillId="6" borderId="12" xfId="0" applyFont="1" applyFill="1" applyBorder="1" applyAlignment="1" applyProtection="1">
      <alignment horizontal="center" vertical="center"/>
      <protection/>
    </xf>
    <xf numFmtId="0" fontId="1" fillId="0" borderId="12" xfId="0" applyFont="1" applyFill="1" applyBorder="1" applyAlignment="1" applyProtection="1">
      <alignment horizontal="center" vertical="center"/>
      <protection/>
    </xf>
    <xf numFmtId="0" fontId="1" fillId="0" borderId="12" xfId="0" applyFont="1" applyFill="1" applyBorder="1" applyAlignment="1" applyProtection="1">
      <alignment horizontal="right" vertic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361950</xdr:colOff>
      <xdr:row>28</xdr:row>
      <xdr:rowOff>95250</xdr:rowOff>
    </xdr:from>
    <xdr:to>
      <xdr:col>8</xdr:col>
      <xdr:colOff>657225</xdr:colOff>
      <xdr:row>31</xdr:row>
      <xdr:rowOff>0</xdr:rowOff>
    </xdr:to>
    <xdr:pic>
      <xdr:nvPicPr>
        <xdr:cNvPr id="1" name="Picture 4"/>
        <xdr:cNvPicPr preferRelativeResize="1">
          <a:picLocks noChangeAspect="1"/>
        </xdr:cNvPicPr>
      </xdr:nvPicPr>
      <xdr:blipFill>
        <a:blip r:embed="rId1"/>
        <a:stretch>
          <a:fillRect/>
        </a:stretch>
      </xdr:blipFill>
      <xdr:spPr>
        <a:xfrm>
          <a:off x="4438650" y="4724400"/>
          <a:ext cx="2305050"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15</xdr:row>
      <xdr:rowOff>19050</xdr:rowOff>
    </xdr:from>
    <xdr:to>
      <xdr:col>10</xdr:col>
      <xdr:colOff>438150</xdr:colOff>
      <xdr:row>16</xdr:row>
      <xdr:rowOff>85725</xdr:rowOff>
    </xdr:to>
    <xdr:sp>
      <xdr:nvSpPr>
        <xdr:cNvPr id="1" name="AutoShape 5"/>
        <xdr:cNvSpPr>
          <a:spLocks/>
        </xdr:cNvSpPr>
      </xdr:nvSpPr>
      <xdr:spPr>
        <a:xfrm rot="16211451">
          <a:off x="3914775" y="2695575"/>
          <a:ext cx="3000375" cy="238125"/>
        </a:xfrm>
        <a:prstGeom prst="rightBrace">
          <a:avLst>
            <a:gd name="adj" fmla="val 2986"/>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13</xdr:row>
      <xdr:rowOff>9525</xdr:rowOff>
    </xdr:from>
    <xdr:to>
      <xdr:col>10</xdr:col>
      <xdr:colOff>457200</xdr:colOff>
      <xdr:row>14</xdr:row>
      <xdr:rowOff>85725</xdr:rowOff>
    </xdr:to>
    <xdr:sp>
      <xdr:nvSpPr>
        <xdr:cNvPr id="1" name="AutoShape 4"/>
        <xdr:cNvSpPr>
          <a:spLocks/>
        </xdr:cNvSpPr>
      </xdr:nvSpPr>
      <xdr:spPr>
        <a:xfrm rot="16211451">
          <a:off x="3933825" y="2352675"/>
          <a:ext cx="2981325" cy="238125"/>
        </a:xfrm>
        <a:prstGeom prst="rightBrace">
          <a:avLst>
            <a:gd name="adj" fmla="val 2986"/>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1466850</xdr:colOff>
      <xdr:row>32</xdr:row>
      <xdr:rowOff>19050</xdr:rowOff>
    </xdr:from>
    <xdr:to>
      <xdr:col>2</xdr:col>
      <xdr:colOff>742950</xdr:colOff>
      <xdr:row>34</xdr:row>
      <xdr:rowOff>66675</xdr:rowOff>
    </xdr:to>
    <xdr:pic>
      <xdr:nvPicPr>
        <xdr:cNvPr id="1" name="Picture 1"/>
        <xdr:cNvPicPr preferRelativeResize="1">
          <a:picLocks noChangeAspect="1"/>
        </xdr:cNvPicPr>
      </xdr:nvPicPr>
      <xdr:blipFill>
        <a:blip r:embed="rId1"/>
        <a:stretch>
          <a:fillRect/>
        </a:stretch>
      </xdr:blipFill>
      <xdr:spPr>
        <a:xfrm>
          <a:off x="1466850" y="7515225"/>
          <a:ext cx="301942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31"/>
  <sheetViews>
    <sheetView showGridLines="0" tabSelected="1" workbookViewId="0" topLeftCell="A9">
      <selection activeCell="H19" sqref="H19"/>
    </sheetView>
  </sheetViews>
  <sheetFormatPr defaultColWidth="9.140625" defaultRowHeight="12.75"/>
  <cols>
    <col min="1" max="1" width="4.00390625" style="31" customWidth="1"/>
    <col min="2" max="2" width="18.7109375" style="31" customWidth="1"/>
    <col min="3" max="3" width="17.140625" style="31" customWidth="1"/>
    <col min="4" max="4" width="18.140625" style="88" customWidth="1"/>
    <col min="5" max="5" width="3.140625" style="88" customWidth="1"/>
    <col min="6" max="6" width="12.421875" style="88" customWidth="1"/>
    <col min="7" max="7" width="7.57421875" style="31" customWidth="1"/>
    <col min="8" max="8" width="10.140625" style="31" customWidth="1"/>
    <col min="9" max="9" width="16.57421875" style="31" customWidth="1"/>
    <col min="10" max="16384" width="23.8515625" style="31" customWidth="1"/>
  </cols>
  <sheetData>
    <row r="1" spans="1:9" ht="27" customHeight="1" thickBot="1">
      <c r="A1" s="139" t="s">
        <v>60</v>
      </c>
      <c r="B1" s="139"/>
      <c r="C1" s="139"/>
      <c r="D1" s="139"/>
      <c r="E1" s="139"/>
      <c r="F1" s="139"/>
      <c r="G1" s="139"/>
      <c r="H1" s="139"/>
      <c r="I1" s="139"/>
    </row>
    <row r="2" spans="2:7" ht="12.75">
      <c r="B2" s="84" t="s">
        <v>1</v>
      </c>
      <c r="C2" s="85"/>
      <c r="D2" s="86"/>
      <c r="E2" s="87"/>
      <c r="G2" s="88"/>
    </row>
    <row r="3" spans="2:12" ht="13.5" thickBot="1">
      <c r="B3" s="89"/>
      <c r="C3" s="87"/>
      <c r="D3" s="90"/>
      <c r="E3" s="87"/>
      <c r="F3" s="34" t="s">
        <v>50</v>
      </c>
      <c r="G3" s="30"/>
      <c r="H3" s="30"/>
      <c r="I3" s="30"/>
      <c r="J3" s="30"/>
      <c r="L3" s="30"/>
    </row>
    <row r="4" spans="2:12" ht="13.5" thickBot="1">
      <c r="B4" s="91" t="s">
        <v>12</v>
      </c>
      <c r="C4" s="81">
        <v>45</v>
      </c>
      <c r="D4" s="90"/>
      <c r="E4" s="87"/>
      <c r="F4" s="30" t="s">
        <v>51</v>
      </c>
      <c r="G4" s="30"/>
      <c r="H4" s="30"/>
      <c r="I4" s="30"/>
      <c r="J4" s="30"/>
      <c r="L4" s="30"/>
    </row>
    <row r="5" spans="2:12" ht="6.75" customHeight="1">
      <c r="B5" s="91"/>
      <c r="C5" s="92"/>
      <c r="D5" s="90"/>
      <c r="E5" s="87"/>
      <c r="F5" s="30"/>
      <c r="G5" s="30"/>
      <c r="H5" s="30"/>
      <c r="I5" s="30"/>
      <c r="J5" s="30"/>
      <c r="L5" s="30"/>
    </row>
    <row r="6" spans="2:12" ht="13.5" thickBot="1">
      <c r="B6" s="91"/>
      <c r="C6" s="93"/>
      <c r="D6" s="94" t="s">
        <v>13</v>
      </c>
      <c r="E6" s="92"/>
      <c r="F6" s="30" t="s">
        <v>61</v>
      </c>
      <c r="G6" s="30"/>
      <c r="H6" s="42"/>
      <c r="I6" s="30"/>
      <c r="J6" s="30"/>
      <c r="L6" s="30"/>
    </row>
    <row r="7" spans="2:12" ht="12.75">
      <c r="B7" s="91" t="s">
        <v>2</v>
      </c>
      <c r="C7" s="95" t="s">
        <v>7</v>
      </c>
      <c r="D7" s="96">
        <f>220-C4</f>
        <v>175</v>
      </c>
      <c r="E7" s="97"/>
      <c r="F7" s="30" t="s">
        <v>52</v>
      </c>
      <c r="G7" s="30"/>
      <c r="H7" s="30"/>
      <c r="J7" s="30"/>
      <c r="L7" s="30"/>
    </row>
    <row r="8" spans="2:12" ht="12.75">
      <c r="B8" s="91" t="s">
        <v>3</v>
      </c>
      <c r="C8" s="98" t="s">
        <v>8</v>
      </c>
      <c r="D8" s="99">
        <f>211-(0.5*C4)</f>
        <v>188.5</v>
      </c>
      <c r="E8" s="97"/>
      <c r="F8" s="30" t="s">
        <v>53</v>
      </c>
      <c r="G8" s="88"/>
      <c r="I8" s="30"/>
      <c r="J8" s="30"/>
      <c r="L8" s="30"/>
    </row>
    <row r="9" spans="2:6" ht="12">
      <c r="B9" s="91" t="s">
        <v>4</v>
      </c>
      <c r="C9" s="98" t="s">
        <v>9</v>
      </c>
      <c r="D9" s="99">
        <f>205-(0.5*C4)</f>
        <v>182.5</v>
      </c>
      <c r="E9" s="97"/>
      <c r="F9" s="31"/>
    </row>
    <row r="10" spans="2:8" ht="12">
      <c r="B10" s="91" t="s">
        <v>5</v>
      </c>
      <c r="C10" s="100" t="s">
        <v>10</v>
      </c>
      <c r="D10" s="99">
        <f>209-(0.7*C4)</f>
        <v>177.5</v>
      </c>
      <c r="E10" s="97"/>
      <c r="F10" s="101"/>
      <c r="G10" s="88"/>
      <c r="H10" s="31" t="s">
        <v>19</v>
      </c>
    </row>
    <row r="11" spans="2:7" ht="12.75" thickBot="1">
      <c r="B11" s="91" t="s">
        <v>6</v>
      </c>
      <c r="C11" s="102" t="s">
        <v>11</v>
      </c>
      <c r="D11" s="103">
        <f>214-(0.8*C4)</f>
        <v>178</v>
      </c>
      <c r="E11" s="97"/>
      <c r="F11" s="101"/>
      <c r="G11" s="88"/>
    </row>
    <row r="12" spans="2:7" ht="12.75" thickBot="1">
      <c r="B12" s="104"/>
      <c r="C12" s="105"/>
      <c r="D12" s="106"/>
      <c r="E12" s="97"/>
      <c r="F12" s="101"/>
      <c r="G12" s="88"/>
    </row>
    <row r="13" spans="4:7" ht="6.75" customHeight="1" thickBot="1">
      <c r="D13" s="31"/>
      <c r="E13" s="97"/>
      <c r="F13" s="101"/>
      <c r="G13" s="88"/>
    </row>
    <row r="14" spans="2:7" ht="12.75">
      <c r="B14" s="84" t="s">
        <v>57</v>
      </c>
      <c r="C14" s="107"/>
      <c r="D14" s="108"/>
      <c r="E14" s="109"/>
      <c r="F14" s="101"/>
      <c r="G14" s="88"/>
    </row>
    <row r="15" spans="2:7" ht="12.75" thickBot="1">
      <c r="B15" s="91"/>
      <c r="C15" s="110"/>
      <c r="D15" s="111"/>
      <c r="E15" s="109"/>
      <c r="F15" s="101"/>
      <c r="G15" s="88"/>
    </row>
    <row r="16" spans="2:7" ht="12.75" thickBot="1">
      <c r="B16" s="91" t="s">
        <v>15</v>
      </c>
      <c r="C16" s="82">
        <v>183</v>
      </c>
      <c r="D16" s="111"/>
      <c r="E16" s="109"/>
      <c r="F16" s="101"/>
      <c r="G16" s="88"/>
    </row>
    <row r="17" spans="2:7" ht="12.75" thickBot="1">
      <c r="B17" s="91" t="s">
        <v>16</v>
      </c>
      <c r="C17" s="83">
        <v>65</v>
      </c>
      <c r="D17" s="111"/>
      <c r="E17" s="109"/>
      <c r="F17" s="101"/>
      <c r="G17" s="88"/>
    </row>
    <row r="18" spans="2:7" ht="12.75" thickBot="1">
      <c r="B18" s="91"/>
      <c r="C18" s="112"/>
      <c r="D18" s="111"/>
      <c r="E18" s="109"/>
      <c r="F18" s="101"/>
      <c r="G18" s="88"/>
    </row>
    <row r="19" spans="2:7" ht="24" customHeight="1" thickBot="1">
      <c r="B19" s="136" t="s">
        <v>20</v>
      </c>
      <c r="C19" s="137"/>
      <c r="D19" s="138"/>
      <c r="E19" s="113"/>
      <c r="G19" s="88"/>
    </row>
    <row r="20" spans="1:6" ht="6.75" customHeight="1" thickBot="1">
      <c r="A20" s="114"/>
      <c r="B20" s="115" t="s">
        <v>19</v>
      </c>
      <c r="C20" s="87" t="s">
        <v>19</v>
      </c>
      <c r="D20" s="116"/>
      <c r="F20" s="31"/>
    </row>
    <row r="21" spans="2:5" ht="12">
      <c r="B21" s="117"/>
      <c r="C21" s="118">
        <v>0.5</v>
      </c>
      <c r="D21" s="119">
        <f>(C16-C17)*C21+C17</f>
        <v>124</v>
      </c>
      <c r="E21" s="101"/>
    </row>
    <row r="22" spans="2:5" ht="12.75">
      <c r="B22" s="120" t="s">
        <v>21</v>
      </c>
      <c r="C22" s="121"/>
      <c r="D22" s="122"/>
      <c r="E22" s="101"/>
    </row>
    <row r="23" spans="2:5" ht="12.75">
      <c r="B23" s="120"/>
      <c r="C23" s="123">
        <v>0.6</v>
      </c>
      <c r="D23" s="124">
        <f>(C16-C17)*0.6+C17</f>
        <v>135.8</v>
      </c>
      <c r="E23" s="101"/>
    </row>
    <row r="24" spans="2:5" ht="12.75">
      <c r="B24" s="120" t="s">
        <v>22</v>
      </c>
      <c r="C24" s="121"/>
      <c r="D24" s="122"/>
      <c r="E24" s="101"/>
    </row>
    <row r="25" spans="2:5" ht="12.75">
      <c r="B25" s="120"/>
      <c r="C25" s="123">
        <v>0.7</v>
      </c>
      <c r="D25" s="124">
        <f>(C16-C17)*0.7+C17</f>
        <v>147.6</v>
      </c>
      <c r="E25" s="101"/>
    </row>
    <row r="26" spans="2:5" ht="12.75">
      <c r="B26" s="120" t="s">
        <v>23</v>
      </c>
      <c r="C26" s="125"/>
      <c r="D26" s="126"/>
      <c r="E26" s="101"/>
    </row>
    <row r="27" spans="2:5" ht="12.75">
      <c r="B27" s="120"/>
      <c r="C27" s="123">
        <v>0.8</v>
      </c>
      <c r="D27" s="124">
        <f>(C16-C17)*0.8+C17</f>
        <v>159.4</v>
      </c>
      <c r="E27" s="101"/>
    </row>
    <row r="28" spans="2:5" ht="12.75">
      <c r="B28" s="120" t="s">
        <v>17</v>
      </c>
      <c r="C28" s="127"/>
      <c r="D28" s="128"/>
      <c r="E28" s="101"/>
    </row>
    <row r="29" spans="2:5" ht="12.75">
      <c r="B29" s="120"/>
      <c r="C29" s="123">
        <v>0.9</v>
      </c>
      <c r="D29" s="124">
        <f>(C16-C17)*0.9+C17</f>
        <v>171.2</v>
      </c>
      <c r="E29" s="101"/>
    </row>
    <row r="30" spans="2:9" ht="12.75">
      <c r="B30" s="120" t="s">
        <v>18</v>
      </c>
      <c r="C30" s="129"/>
      <c r="D30" s="130"/>
      <c r="E30" s="131"/>
      <c r="F30" s="132"/>
      <c r="G30" s="132"/>
      <c r="H30" s="132"/>
      <c r="I30" s="132"/>
    </row>
    <row r="31" spans="2:5" ht="12.75" thickBot="1">
      <c r="B31" s="133"/>
      <c r="C31" s="134">
        <v>1</v>
      </c>
      <c r="D31" s="135">
        <f>C16</f>
        <v>183</v>
      </c>
      <c r="E31" s="101"/>
    </row>
  </sheetData>
  <sheetProtection password="C462" sheet="1" objects="1" scenarios="1"/>
  <mergeCells count="2">
    <mergeCell ref="B19:D19"/>
    <mergeCell ref="A1:I1"/>
  </mergeCells>
  <printOptions/>
  <pageMargins left="0.7480314960629921" right="0.39" top="0.984251968503937" bottom="0.984251968503937" header="0.5118110236220472" footer="0.5118110236220472"/>
  <pageSetup fitToHeight="1" fitToWidth="1" horizontalDpi="300" verticalDpi="300" orientation="portrait" paperSize="9" scale="84" r:id="rId4"/>
  <headerFooter alignWithMargins="0">
    <oddHeader>&amp;C&amp;A</oddHeader>
    <oddFooter>&amp;CPage &amp;P</oddFooter>
  </headerFooter>
  <drawing r:id="rId3"/>
  <legacyDrawing r:id="rId2"/>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N29"/>
  <sheetViews>
    <sheetView showGridLines="0" workbookViewId="0" topLeftCell="A1">
      <selection activeCell="K9" sqref="K9"/>
    </sheetView>
  </sheetViews>
  <sheetFormatPr defaultColWidth="9.140625" defaultRowHeight="12.75"/>
  <cols>
    <col min="1" max="1" width="10.8515625" style="28" customWidth="1"/>
    <col min="2" max="2" width="17.57421875" style="28" customWidth="1"/>
    <col min="3" max="3" width="7.8515625" style="73" customWidth="1"/>
    <col min="4" max="4" width="2.28125" style="28" customWidth="1"/>
    <col min="5" max="5" width="5.57421875" style="28" bestFit="1" customWidth="1"/>
    <col min="6" max="6" width="12.421875" style="28" customWidth="1"/>
    <col min="7" max="7" width="11.140625" style="28" customWidth="1"/>
    <col min="8" max="8" width="9.140625" style="28" customWidth="1"/>
    <col min="9" max="9" width="11.140625" style="28" customWidth="1"/>
    <col min="10" max="10" width="9.140625" style="28" customWidth="1"/>
    <col min="11" max="11" width="11.140625" style="28" customWidth="1"/>
    <col min="12" max="12" width="12.421875" style="28" customWidth="1"/>
    <col min="13" max="13" width="13.28125" style="28" customWidth="1"/>
    <col min="14" max="14" width="5.421875" style="28" bestFit="1" customWidth="1"/>
    <col min="15" max="16384" width="9.140625" style="28" customWidth="1"/>
  </cols>
  <sheetData>
    <row r="1" spans="1:13" ht="20.25">
      <c r="A1" s="141" t="s">
        <v>55</v>
      </c>
      <c r="B1" s="141"/>
      <c r="C1" s="141"/>
      <c r="D1" s="141"/>
      <c r="E1" s="141"/>
      <c r="F1" s="141"/>
      <c r="G1" s="141"/>
      <c r="H1" s="141"/>
      <c r="I1" s="141"/>
      <c r="J1" s="141"/>
      <c r="K1" s="141"/>
      <c r="L1" s="141"/>
      <c r="M1" s="141"/>
    </row>
    <row r="2" spans="1:13" ht="20.25">
      <c r="A2" s="27"/>
      <c r="B2" s="27"/>
      <c r="C2" s="27"/>
      <c r="D2" s="27"/>
      <c r="E2" s="27"/>
      <c r="F2" s="27"/>
      <c r="G2" s="27"/>
      <c r="H2" s="27"/>
      <c r="I2" s="27"/>
      <c r="J2" s="27"/>
      <c r="K2" s="27"/>
      <c r="L2" s="27"/>
      <c r="M2" s="27"/>
    </row>
    <row r="3" spans="1:14" s="30" customFormat="1" ht="13.5" thickBot="1">
      <c r="A3" s="29"/>
      <c r="B3" s="29"/>
      <c r="N3" s="31"/>
    </row>
    <row r="4" spans="2:14" s="30" customFormat="1" ht="12.75">
      <c r="B4" s="147" t="s">
        <v>38</v>
      </c>
      <c r="C4" s="76" t="s">
        <v>39</v>
      </c>
      <c r="D4" s="32"/>
      <c r="E4" s="32"/>
      <c r="F4" s="33" t="s">
        <v>40</v>
      </c>
      <c r="H4" s="34" t="s">
        <v>50</v>
      </c>
      <c r="N4" s="31"/>
    </row>
    <row r="5" spans="2:14" s="30" customFormat="1" ht="13.5" thickBot="1">
      <c r="B5" s="147"/>
      <c r="C5" s="35"/>
      <c r="D5" s="36"/>
      <c r="E5" s="36"/>
      <c r="F5" s="37"/>
      <c r="H5" s="30" t="s">
        <v>51</v>
      </c>
      <c r="N5" s="31"/>
    </row>
    <row r="6" spans="2:14" s="30" customFormat="1" ht="12.75">
      <c r="B6" s="38" t="s">
        <v>41</v>
      </c>
      <c r="C6" s="76">
        <v>6</v>
      </c>
      <c r="D6" s="39" t="s">
        <v>42</v>
      </c>
      <c r="E6" s="77" t="s">
        <v>63</v>
      </c>
      <c r="F6" s="33" t="s">
        <v>43</v>
      </c>
      <c r="N6" s="31"/>
    </row>
    <row r="7" spans="2:14" s="30" customFormat="1" ht="12.75">
      <c r="B7" s="38"/>
      <c r="C7" s="40"/>
      <c r="D7" s="41"/>
      <c r="E7" s="36"/>
      <c r="F7" s="37"/>
      <c r="H7" s="30" t="s">
        <v>61</v>
      </c>
      <c r="J7" s="42"/>
      <c r="K7" s="30" t="s">
        <v>52</v>
      </c>
      <c r="N7" s="31"/>
    </row>
    <row r="8" spans="2:14" s="30" customFormat="1" ht="13.5" thickBot="1">
      <c r="B8" s="38" t="s">
        <v>45</v>
      </c>
      <c r="C8" s="43"/>
      <c r="D8" s="44"/>
      <c r="E8" s="79" t="s">
        <v>46</v>
      </c>
      <c r="F8" s="45">
        <v>0.6</v>
      </c>
      <c r="H8" s="30" t="s">
        <v>53</v>
      </c>
      <c r="N8" s="31"/>
    </row>
    <row r="9" spans="2:14" s="30" customFormat="1" ht="12.75">
      <c r="B9" s="147" t="s">
        <v>44</v>
      </c>
      <c r="C9" s="40"/>
      <c r="D9" s="41"/>
      <c r="E9" s="36"/>
      <c r="F9" s="37"/>
      <c r="N9" s="31"/>
    </row>
    <row r="10" spans="2:14" s="30" customFormat="1" ht="13.5" thickBot="1">
      <c r="B10" s="147"/>
      <c r="C10" s="78" t="s">
        <v>39</v>
      </c>
      <c r="D10" s="44"/>
      <c r="E10" s="46"/>
      <c r="F10" s="47" t="s">
        <v>40</v>
      </c>
      <c r="H10" s="30" t="s">
        <v>59</v>
      </c>
      <c r="N10" s="31"/>
    </row>
    <row r="11" spans="2:14" s="30" customFormat="1" ht="12.75">
      <c r="B11" s="38"/>
      <c r="C11" s="48"/>
      <c r="D11" s="49"/>
      <c r="F11" s="50"/>
      <c r="N11" s="31"/>
    </row>
    <row r="12" spans="2:12" s="30" customFormat="1" ht="13.5" thickBot="1">
      <c r="B12" s="29"/>
      <c r="C12" s="29"/>
      <c r="F12" s="29" t="s">
        <v>35</v>
      </c>
      <c r="G12" s="142" t="s">
        <v>47</v>
      </c>
      <c r="H12" s="142"/>
      <c r="I12" s="142"/>
      <c r="J12" s="142"/>
      <c r="K12" s="142"/>
      <c r="L12" s="29" t="s">
        <v>37</v>
      </c>
    </row>
    <row r="13" spans="1:12" s="30" customFormat="1" ht="12.75">
      <c r="A13" s="140" t="s">
        <v>35</v>
      </c>
      <c r="B13" s="51" t="s">
        <v>24</v>
      </c>
      <c r="C13" s="52" t="str">
        <f>C4</f>
        <v>10 min</v>
      </c>
      <c r="D13" s="53"/>
      <c r="F13" s="54"/>
      <c r="G13" s="55"/>
      <c r="H13" s="55"/>
      <c r="I13" s="55"/>
      <c r="J13" s="55"/>
      <c r="K13" s="55"/>
      <c r="L13" s="54"/>
    </row>
    <row r="14" spans="1:13" s="30" customFormat="1" ht="12.75">
      <c r="A14" s="140"/>
      <c r="B14" s="56" t="s">
        <v>25</v>
      </c>
      <c r="C14" s="57">
        <f>'Target Zone Calculator'!D25</f>
        <v>147.6</v>
      </c>
      <c r="D14" s="53"/>
      <c r="E14" s="58">
        <f>'Target Zone Calculator'!D31</f>
        <v>183</v>
      </c>
      <c r="F14" s="59"/>
      <c r="G14" s="60"/>
      <c r="H14" s="60"/>
      <c r="I14" s="60"/>
      <c r="J14" s="60"/>
      <c r="K14" s="60"/>
      <c r="L14" s="59"/>
      <c r="M14" s="61">
        <v>1</v>
      </c>
    </row>
    <row r="15" spans="1:13" s="30" customFormat="1" ht="13.5" thickBot="1">
      <c r="A15" s="140"/>
      <c r="B15" s="62" t="s">
        <v>26</v>
      </c>
      <c r="C15" s="63">
        <f>'Target Zone Calculator'!D21</f>
        <v>124</v>
      </c>
      <c r="D15" s="53"/>
      <c r="E15" s="34"/>
      <c r="F15" s="59"/>
      <c r="G15" s="60"/>
      <c r="H15" s="60"/>
      <c r="I15" s="41">
        <f>C6</f>
        <v>6</v>
      </c>
      <c r="J15" s="60"/>
      <c r="K15" s="60"/>
      <c r="L15" s="59"/>
      <c r="M15" s="64"/>
    </row>
    <row r="16" spans="2:13" s="30" customFormat="1" ht="13.5" thickBot="1">
      <c r="B16" s="34"/>
      <c r="C16" s="29"/>
      <c r="D16" s="53"/>
      <c r="E16" s="58">
        <f>'Target Zone Calculator'!D29</f>
        <v>171.2</v>
      </c>
      <c r="F16" s="59"/>
      <c r="G16" s="60"/>
      <c r="H16" s="60"/>
      <c r="I16" s="60"/>
      <c r="J16" s="60"/>
      <c r="K16" s="60"/>
      <c r="L16" s="59"/>
      <c r="M16" s="61">
        <v>0.9</v>
      </c>
    </row>
    <row r="17" spans="1:13" s="30" customFormat="1" ht="12.75">
      <c r="A17" s="146" t="s">
        <v>36</v>
      </c>
      <c r="B17" s="51" t="s">
        <v>27</v>
      </c>
      <c r="C17" s="52" t="str">
        <f>E6</f>
        <v>5min</v>
      </c>
      <c r="D17" s="53"/>
      <c r="E17" s="34"/>
      <c r="F17" s="59"/>
      <c r="G17" s="60"/>
      <c r="H17" s="60"/>
      <c r="I17" s="60"/>
      <c r="J17" s="60"/>
      <c r="K17" s="60"/>
      <c r="L17" s="59"/>
      <c r="M17" s="64"/>
    </row>
    <row r="18" spans="1:13" s="30" customFormat="1" ht="12.75">
      <c r="A18" s="146"/>
      <c r="B18" s="56" t="s">
        <v>28</v>
      </c>
      <c r="C18" s="65">
        <f>C6</f>
        <v>6</v>
      </c>
      <c r="D18" s="53"/>
      <c r="E18" s="66">
        <f>'Target Zone Calculator'!D27</f>
        <v>159.4</v>
      </c>
      <c r="F18" s="59"/>
      <c r="G18" s="143" t="str">
        <f>E6</f>
        <v>5min</v>
      </c>
      <c r="H18" s="41"/>
      <c r="I18" s="144" t="str">
        <f>E6</f>
        <v>5min</v>
      </c>
      <c r="J18" s="41" t="s">
        <v>48</v>
      </c>
      <c r="K18" s="145" t="str">
        <f>E6</f>
        <v>5min</v>
      </c>
      <c r="L18" s="59"/>
      <c r="M18" s="67">
        <v>0.8</v>
      </c>
    </row>
    <row r="19" spans="1:13" s="30" customFormat="1" ht="12.75">
      <c r="A19" s="146"/>
      <c r="B19" s="56" t="s">
        <v>29</v>
      </c>
      <c r="C19" s="57">
        <f>'Target Zone Calculator'!D27</f>
        <v>159.4</v>
      </c>
      <c r="D19" s="53"/>
      <c r="E19" s="34"/>
      <c r="F19" s="59"/>
      <c r="G19" s="143"/>
      <c r="H19" s="36"/>
      <c r="I19" s="144"/>
      <c r="J19" s="36"/>
      <c r="K19" s="145"/>
      <c r="L19" s="59"/>
      <c r="M19" s="64"/>
    </row>
    <row r="20" spans="1:13" s="30" customFormat="1" ht="12.75">
      <c r="A20" s="146"/>
      <c r="B20" s="56" t="s">
        <v>30</v>
      </c>
      <c r="C20" s="57">
        <f>'Target Zone Calculator'!D25</f>
        <v>147.6</v>
      </c>
      <c r="D20" s="53"/>
      <c r="E20" s="58">
        <f>'Target Zone Calculator'!D25</f>
        <v>147.6</v>
      </c>
      <c r="F20" s="68"/>
      <c r="G20" s="60"/>
      <c r="H20" s="60"/>
      <c r="I20" s="60"/>
      <c r="J20" s="60"/>
      <c r="K20" s="60"/>
      <c r="L20" s="68"/>
      <c r="M20" s="61">
        <v>0.7</v>
      </c>
    </row>
    <row r="21" spans="1:13" s="30" customFormat="1" ht="13.5" thickBot="1">
      <c r="A21" s="146"/>
      <c r="B21" s="62" t="s">
        <v>31</v>
      </c>
      <c r="C21" s="63">
        <f>'Target Zone Calculator'!D23</f>
        <v>135.8</v>
      </c>
      <c r="D21" s="53"/>
      <c r="E21" s="34"/>
      <c r="F21" s="68"/>
      <c r="G21" s="60"/>
      <c r="H21" s="60"/>
      <c r="I21" s="60"/>
      <c r="J21" s="60"/>
      <c r="K21" s="60"/>
      <c r="L21" s="68"/>
      <c r="M21" s="64"/>
    </row>
    <row r="22" spans="2:13" s="30" customFormat="1" ht="13.5" thickBot="1">
      <c r="B22" s="34"/>
      <c r="C22" s="29"/>
      <c r="D22" s="53"/>
      <c r="E22" s="58">
        <f>'Target Zone Calculator'!D23</f>
        <v>135.8</v>
      </c>
      <c r="F22" s="69" t="str">
        <f>C4</f>
        <v>10 min</v>
      </c>
      <c r="G22" s="60"/>
      <c r="H22" s="70">
        <f>C21</f>
        <v>135.8</v>
      </c>
      <c r="I22" s="60"/>
      <c r="J22" s="70">
        <f>C21</f>
        <v>135.8</v>
      </c>
      <c r="K22" s="60"/>
      <c r="L22" s="69" t="str">
        <f>C10</f>
        <v>10 min</v>
      </c>
      <c r="M22" s="61">
        <v>0.6</v>
      </c>
    </row>
    <row r="23" spans="1:13" s="30" customFormat="1" ht="12.75">
      <c r="A23" s="140" t="s">
        <v>37</v>
      </c>
      <c r="B23" s="51" t="s">
        <v>32</v>
      </c>
      <c r="C23" s="52" t="str">
        <f>C10</f>
        <v>10 min</v>
      </c>
      <c r="D23" s="53"/>
      <c r="E23" s="34"/>
      <c r="F23" s="68"/>
      <c r="G23" s="60"/>
      <c r="H23" s="41" t="s">
        <v>49</v>
      </c>
      <c r="I23" s="60"/>
      <c r="J23" s="41" t="s">
        <v>49</v>
      </c>
      <c r="K23" s="60"/>
      <c r="L23" s="68"/>
      <c r="M23" s="64"/>
    </row>
    <row r="24" spans="1:13" s="30" customFormat="1" ht="12.75">
      <c r="A24" s="140"/>
      <c r="B24" s="56" t="s">
        <v>33</v>
      </c>
      <c r="C24" s="57">
        <f>'Target Zone Calculator'!D25</f>
        <v>147.6</v>
      </c>
      <c r="D24" s="53"/>
      <c r="E24" s="58">
        <f>'Target Zone Calculator'!D21</f>
        <v>124</v>
      </c>
      <c r="F24" s="68"/>
      <c r="G24" s="60"/>
      <c r="H24" s="60"/>
      <c r="I24" s="60"/>
      <c r="J24" s="60"/>
      <c r="K24" s="60"/>
      <c r="L24" s="68"/>
      <c r="M24" s="61">
        <v>0.5</v>
      </c>
    </row>
    <row r="25" spans="1:12" s="30" customFormat="1" ht="13.5" thickBot="1">
      <c r="A25" s="140"/>
      <c r="B25" s="62" t="s">
        <v>34</v>
      </c>
      <c r="C25" s="63">
        <f>'Target Zone Calculator'!D21</f>
        <v>124</v>
      </c>
      <c r="D25" s="53"/>
      <c r="F25" s="71"/>
      <c r="G25" s="72"/>
      <c r="H25" s="72"/>
      <c r="I25" s="72"/>
      <c r="J25" s="72"/>
      <c r="K25" s="72"/>
      <c r="L25" s="71"/>
    </row>
    <row r="26" spans="4:13" ht="11.25">
      <c r="D26" s="74"/>
      <c r="G26" s="73"/>
      <c r="M26" s="73"/>
    </row>
    <row r="29" ht="11.25">
      <c r="A29" s="75"/>
    </row>
  </sheetData>
  <sheetProtection password="C462" sheet="1" objects="1" scenarios="1"/>
  <mergeCells count="10">
    <mergeCell ref="A23:A25"/>
    <mergeCell ref="A1:M1"/>
    <mergeCell ref="G12:K12"/>
    <mergeCell ref="A13:A15"/>
    <mergeCell ref="G18:G19"/>
    <mergeCell ref="I18:I19"/>
    <mergeCell ref="K18:K19"/>
    <mergeCell ref="A17:A21"/>
    <mergeCell ref="B9:B10"/>
    <mergeCell ref="B4:B5"/>
  </mergeCells>
  <printOptions/>
  <pageMargins left="0.75" right="0.75" top="1" bottom="1" header="0.5" footer="0.5"/>
  <pageSetup orientation="landscape" paperSize="9" r:id="rId4"/>
  <headerFooter alignWithMargins="0">
    <oddHeader>&amp;C&amp;A</oddHeader>
    <oddFooter>&amp;CPage &amp;P</oddFooter>
  </headerFooter>
  <drawing r:id="rId3"/>
  <legacyDrawing r:id="rId2"/>
</worksheet>
</file>

<file path=xl/worksheets/sheet3.xml><?xml version="1.0" encoding="utf-8"?>
<worksheet xmlns="http://schemas.openxmlformats.org/spreadsheetml/2006/main" xmlns:r="http://schemas.openxmlformats.org/officeDocument/2006/relationships">
  <dimension ref="A1:N29"/>
  <sheetViews>
    <sheetView showGridLines="0" workbookViewId="0" topLeftCell="A1">
      <selection activeCell="H22" sqref="H22"/>
    </sheetView>
  </sheetViews>
  <sheetFormatPr defaultColWidth="9.140625" defaultRowHeight="12.75"/>
  <cols>
    <col min="1" max="1" width="10.8515625" style="28" customWidth="1"/>
    <col min="2" max="2" width="17.57421875" style="28" customWidth="1"/>
    <col min="3" max="3" width="7.8515625" style="73" customWidth="1"/>
    <col min="4" max="4" width="2.28125" style="28" customWidth="1"/>
    <col min="5" max="5" width="5.57421875" style="28" bestFit="1" customWidth="1"/>
    <col min="6" max="6" width="12.421875" style="28" customWidth="1"/>
    <col min="7" max="7" width="11.00390625" style="28" customWidth="1"/>
    <col min="8" max="8" width="9.140625" style="28" customWidth="1"/>
    <col min="9" max="9" width="11.00390625" style="28" customWidth="1"/>
    <col min="10" max="10" width="9.140625" style="28" customWidth="1"/>
    <col min="11" max="11" width="11.00390625" style="28" customWidth="1"/>
    <col min="12" max="12" width="12.421875" style="28" customWidth="1"/>
    <col min="13" max="13" width="13.28125" style="28" customWidth="1"/>
    <col min="14" max="14" width="5.421875" style="28" bestFit="1" customWidth="1"/>
    <col min="15" max="16384" width="9.140625" style="28" customWidth="1"/>
  </cols>
  <sheetData>
    <row r="1" spans="1:13" ht="20.25">
      <c r="A1" s="141" t="s">
        <v>54</v>
      </c>
      <c r="B1" s="141"/>
      <c r="C1" s="141"/>
      <c r="D1" s="141"/>
      <c r="E1" s="141"/>
      <c r="F1" s="141"/>
      <c r="G1" s="141"/>
      <c r="H1" s="141"/>
      <c r="I1" s="141"/>
      <c r="J1" s="141"/>
      <c r="K1" s="141"/>
      <c r="L1" s="141"/>
      <c r="M1" s="141"/>
    </row>
    <row r="2" spans="1:13" ht="20.25">
      <c r="A2" s="27"/>
      <c r="B2" s="27"/>
      <c r="C2" s="27"/>
      <c r="D2" s="27"/>
      <c r="E2" s="27"/>
      <c r="F2" s="27"/>
      <c r="G2" s="27"/>
      <c r="H2" s="27"/>
      <c r="I2" s="27"/>
      <c r="J2" s="27"/>
      <c r="K2" s="27"/>
      <c r="L2" s="27"/>
      <c r="M2" s="27"/>
    </row>
    <row r="3" spans="1:14" s="30" customFormat="1" ht="13.5" thickBot="1">
      <c r="A3" s="29"/>
      <c r="B3" s="29"/>
      <c r="N3" s="31"/>
    </row>
    <row r="4" spans="2:14" s="30" customFormat="1" ht="12.75">
      <c r="B4" s="147" t="s">
        <v>38</v>
      </c>
      <c r="C4" s="76" t="s">
        <v>39</v>
      </c>
      <c r="D4" s="32"/>
      <c r="E4" s="32"/>
      <c r="F4" s="33" t="s">
        <v>40</v>
      </c>
      <c r="H4" s="34" t="s">
        <v>50</v>
      </c>
      <c r="N4" s="31"/>
    </row>
    <row r="5" spans="2:14" s="30" customFormat="1" ht="13.5" thickBot="1">
      <c r="B5" s="147"/>
      <c r="C5" s="35"/>
      <c r="D5" s="36"/>
      <c r="E5" s="36"/>
      <c r="F5" s="37"/>
      <c r="H5" s="30" t="s">
        <v>51</v>
      </c>
      <c r="N5" s="31"/>
    </row>
    <row r="6" spans="2:14" s="30" customFormat="1" ht="12.75">
      <c r="B6" s="38" t="s">
        <v>41</v>
      </c>
      <c r="C6" s="76">
        <v>8</v>
      </c>
      <c r="D6" s="39" t="s">
        <v>42</v>
      </c>
      <c r="E6" s="77" t="s">
        <v>56</v>
      </c>
      <c r="F6" s="33" t="s">
        <v>62</v>
      </c>
      <c r="N6" s="31"/>
    </row>
    <row r="7" spans="2:14" s="30" customFormat="1" ht="12.75">
      <c r="B7" s="38"/>
      <c r="C7" s="40"/>
      <c r="D7" s="41"/>
      <c r="E7" s="36"/>
      <c r="F7" s="37"/>
      <c r="H7" s="30" t="s">
        <v>61</v>
      </c>
      <c r="J7" s="42"/>
      <c r="K7" s="30" t="s">
        <v>52</v>
      </c>
      <c r="N7" s="31"/>
    </row>
    <row r="8" spans="2:14" s="30" customFormat="1" ht="13.5" thickBot="1">
      <c r="B8" s="38" t="s">
        <v>45</v>
      </c>
      <c r="C8" s="43"/>
      <c r="D8" s="44"/>
      <c r="E8" s="79" t="s">
        <v>46</v>
      </c>
      <c r="F8" s="45">
        <v>0.5</v>
      </c>
      <c r="H8" s="30" t="s">
        <v>53</v>
      </c>
      <c r="N8" s="31"/>
    </row>
    <row r="9" spans="2:14" s="30" customFormat="1" ht="12.75">
      <c r="B9" s="147" t="s">
        <v>44</v>
      </c>
      <c r="C9" s="40"/>
      <c r="D9" s="41"/>
      <c r="E9" s="36"/>
      <c r="F9" s="37"/>
      <c r="N9" s="31"/>
    </row>
    <row r="10" spans="2:14" s="30" customFormat="1" ht="13.5" thickBot="1">
      <c r="B10" s="147"/>
      <c r="C10" s="78" t="s">
        <v>39</v>
      </c>
      <c r="D10" s="44"/>
      <c r="E10" s="46"/>
      <c r="F10" s="47" t="s">
        <v>40</v>
      </c>
      <c r="H10" s="30" t="s">
        <v>58</v>
      </c>
      <c r="N10" s="31"/>
    </row>
    <row r="11" spans="2:14" s="30" customFormat="1" ht="12.75">
      <c r="B11" s="38"/>
      <c r="C11" s="48"/>
      <c r="D11" s="49"/>
      <c r="F11" s="50"/>
      <c r="N11" s="31"/>
    </row>
    <row r="12" spans="2:12" s="30" customFormat="1" ht="13.5" thickBot="1">
      <c r="B12" s="29"/>
      <c r="C12" s="29"/>
      <c r="F12" s="29" t="s">
        <v>35</v>
      </c>
      <c r="G12" s="142" t="s">
        <v>47</v>
      </c>
      <c r="H12" s="142"/>
      <c r="I12" s="142"/>
      <c r="J12" s="142"/>
      <c r="K12" s="142"/>
      <c r="L12" s="29" t="s">
        <v>37</v>
      </c>
    </row>
    <row r="13" spans="1:12" s="30" customFormat="1" ht="12.75">
      <c r="A13" s="140" t="s">
        <v>35</v>
      </c>
      <c r="B13" s="51" t="s">
        <v>24</v>
      </c>
      <c r="C13" s="52" t="str">
        <f>C4</f>
        <v>10 min</v>
      </c>
      <c r="D13" s="53"/>
      <c r="F13" s="54"/>
      <c r="G13" s="55"/>
      <c r="H13" s="55"/>
      <c r="I13" s="41">
        <f>C6</f>
        <v>8</v>
      </c>
      <c r="J13" s="55"/>
      <c r="K13" s="55"/>
      <c r="L13" s="54"/>
    </row>
    <row r="14" spans="1:13" s="30" customFormat="1" ht="12.75">
      <c r="A14" s="140"/>
      <c r="B14" s="56" t="s">
        <v>25</v>
      </c>
      <c r="C14" s="57">
        <f>'Target Zone Calculator'!D25</f>
        <v>147.6</v>
      </c>
      <c r="D14" s="53"/>
      <c r="E14" s="58">
        <f>'Target Zone Calculator'!D31</f>
        <v>183</v>
      </c>
      <c r="F14" s="59"/>
      <c r="G14" s="60"/>
      <c r="H14" s="60"/>
      <c r="I14" s="60"/>
      <c r="J14" s="60"/>
      <c r="K14" s="60"/>
      <c r="L14" s="59"/>
      <c r="M14" s="61">
        <v>1</v>
      </c>
    </row>
    <row r="15" spans="1:13" s="30" customFormat="1" ht="13.5" thickBot="1">
      <c r="A15" s="140"/>
      <c r="B15" s="62" t="s">
        <v>26</v>
      </c>
      <c r="C15" s="63">
        <f>'Target Zone Calculator'!D21</f>
        <v>124</v>
      </c>
      <c r="D15" s="53"/>
      <c r="E15" s="34"/>
      <c r="F15" s="59"/>
      <c r="G15" s="60"/>
      <c r="H15" s="60"/>
      <c r="I15" s="80"/>
      <c r="J15" s="60"/>
      <c r="K15" s="60"/>
      <c r="L15" s="59"/>
      <c r="M15" s="64"/>
    </row>
    <row r="16" spans="2:13" s="30" customFormat="1" ht="13.5" thickBot="1">
      <c r="B16" s="34"/>
      <c r="C16" s="29"/>
      <c r="D16" s="53"/>
      <c r="E16" s="58">
        <f>'Target Zone Calculator'!D29</f>
        <v>171.2</v>
      </c>
      <c r="F16" s="59"/>
      <c r="G16" s="143" t="str">
        <f>E6</f>
        <v>2 min</v>
      </c>
      <c r="H16" s="60"/>
      <c r="I16" s="144" t="str">
        <f>E6</f>
        <v>2 min</v>
      </c>
      <c r="J16" s="41" t="s">
        <v>48</v>
      </c>
      <c r="K16" s="145" t="str">
        <f>E6</f>
        <v>2 min</v>
      </c>
      <c r="L16" s="59"/>
      <c r="M16" s="61">
        <v>0.9</v>
      </c>
    </row>
    <row r="17" spans="1:13" s="30" customFormat="1" ht="12.75">
      <c r="A17" s="146" t="s">
        <v>36</v>
      </c>
      <c r="B17" s="51" t="s">
        <v>27</v>
      </c>
      <c r="C17" s="52" t="str">
        <f>E6</f>
        <v>2 min</v>
      </c>
      <c r="D17" s="53"/>
      <c r="E17" s="34"/>
      <c r="F17" s="59"/>
      <c r="G17" s="143"/>
      <c r="H17" s="60"/>
      <c r="I17" s="144"/>
      <c r="J17" s="60"/>
      <c r="K17" s="145"/>
      <c r="L17" s="59"/>
      <c r="M17" s="64"/>
    </row>
    <row r="18" spans="1:13" s="30" customFormat="1" ht="12.75">
      <c r="A18" s="146"/>
      <c r="B18" s="56" t="s">
        <v>28</v>
      </c>
      <c r="C18" s="65">
        <f>C6</f>
        <v>8</v>
      </c>
      <c r="D18" s="53"/>
      <c r="E18" s="66">
        <f>'Target Zone Calculator'!D27</f>
        <v>159.4</v>
      </c>
      <c r="F18" s="59"/>
      <c r="G18" s="80"/>
      <c r="H18" s="41"/>
      <c r="I18" s="80"/>
      <c r="J18" s="80"/>
      <c r="K18" s="80"/>
      <c r="L18" s="59"/>
      <c r="M18" s="67">
        <v>0.8</v>
      </c>
    </row>
    <row r="19" spans="1:13" s="30" customFormat="1" ht="12.75">
      <c r="A19" s="146"/>
      <c r="B19" s="56" t="s">
        <v>29</v>
      </c>
      <c r="C19" s="57">
        <f>'Target Zone Calculator'!D29</f>
        <v>171.2</v>
      </c>
      <c r="D19" s="53"/>
      <c r="E19" s="34"/>
      <c r="F19" s="59"/>
      <c r="G19" s="80"/>
      <c r="H19" s="36"/>
      <c r="I19" s="80"/>
      <c r="J19" s="36"/>
      <c r="K19" s="80"/>
      <c r="L19" s="59"/>
      <c r="M19" s="64"/>
    </row>
    <row r="20" spans="1:13" s="30" customFormat="1" ht="12.75">
      <c r="A20" s="146"/>
      <c r="B20" s="56" t="s">
        <v>30</v>
      </c>
      <c r="C20" s="57">
        <f>'Target Zone Calculator'!D27</f>
        <v>159.4</v>
      </c>
      <c r="D20" s="53"/>
      <c r="E20" s="58">
        <f>'Target Zone Calculator'!D25</f>
        <v>147.6</v>
      </c>
      <c r="F20" s="68"/>
      <c r="G20" s="60"/>
      <c r="H20" s="60"/>
      <c r="I20" s="60"/>
      <c r="J20" s="60"/>
      <c r="K20" s="60"/>
      <c r="L20" s="68"/>
      <c r="M20" s="61">
        <v>0.7</v>
      </c>
    </row>
    <row r="21" spans="1:13" s="30" customFormat="1" ht="13.5" thickBot="1">
      <c r="A21" s="146"/>
      <c r="B21" s="62" t="s">
        <v>31</v>
      </c>
      <c r="C21" s="63">
        <f>'Target Zone Calculator'!D21</f>
        <v>124</v>
      </c>
      <c r="D21" s="53"/>
      <c r="E21" s="34"/>
      <c r="F21" s="68"/>
      <c r="G21" s="60"/>
      <c r="H21" s="60"/>
      <c r="I21" s="60"/>
      <c r="J21" s="60"/>
      <c r="K21" s="60"/>
      <c r="L21" s="68"/>
      <c r="M21" s="64"/>
    </row>
    <row r="22" spans="2:13" s="30" customFormat="1" ht="13.5" thickBot="1">
      <c r="B22" s="34"/>
      <c r="C22" s="29"/>
      <c r="D22" s="53"/>
      <c r="E22" s="58">
        <f>'Target Zone Calculator'!D23</f>
        <v>135.8</v>
      </c>
      <c r="F22" s="69" t="str">
        <f>C4</f>
        <v>10 min</v>
      </c>
      <c r="G22" s="60"/>
      <c r="H22" s="80"/>
      <c r="I22" s="60"/>
      <c r="J22" s="80"/>
      <c r="K22" s="60"/>
      <c r="L22" s="69" t="str">
        <f>C10</f>
        <v>10 min</v>
      </c>
      <c r="M22" s="61">
        <v>0.6</v>
      </c>
    </row>
    <row r="23" spans="1:13" s="30" customFormat="1" ht="12.75">
      <c r="A23" s="140" t="s">
        <v>37</v>
      </c>
      <c r="B23" s="51" t="s">
        <v>32</v>
      </c>
      <c r="C23" s="52" t="str">
        <f>C10</f>
        <v>10 min</v>
      </c>
      <c r="D23" s="53"/>
      <c r="E23" s="34"/>
      <c r="F23" s="68"/>
      <c r="G23" s="60"/>
      <c r="H23" s="41" t="s">
        <v>49</v>
      </c>
      <c r="I23" s="60"/>
      <c r="J23" s="41" t="s">
        <v>49</v>
      </c>
      <c r="K23" s="60"/>
      <c r="L23" s="68"/>
      <c r="M23" s="64"/>
    </row>
    <row r="24" spans="1:13" s="30" customFormat="1" ht="12.75">
      <c r="A24" s="140"/>
      <c r="B24" s="56" t="s">
        <v>33</v>
      </c>
      <c r="C24" s="57">
        <f>'Target Zone Calculator'!D25</f>
        <v>147.6</v>
      </c>
      <c r="D24" s="53"/>
      <c r="E24" s="58">
        <f>'Target Zone Calculator'!D21</f>
        <v>124</v>
      </c>
      <c r="F24" s="68"/>
      <c r="G24" s="60"/>
      <c r="H24" s="70">
        <f>C21</f>
        <v>124</v>
      </c>
      <c r="I24" s="60"/>
      <c r="J24" s="70">
        <f>C21</f>
        <v>124</v>
      </c>
      <c r="K24" s="60"/>
      <c r="L24" s="68"/>
      <c r="M24" s="61">
        <v>0.5</v>
      </c>
    </row>
    <row r="25" spans="1:12" s="30" customFormat="1" ht="13.5" thickBot="1">
      <c r="A25" s="140"/>
      <c r="B25" s="62" t="s">
        <v>34</v>
      </c>
      <c r="C25" s="63">
        <f>'Target Zone Calculator'!D21</f>
        <v>124</v>
      </c>
      <c r="D25" s="53"/>
      <c r="F25" s="71"/>
      <c r="G25" s="72"/>
      <c r="H25" s="72"/>
      <c r="I25" s="72"/>
      <c r="J25" s="72"/>
      <c r="K25" s="72"/>
      <c r="L25" s="71"/>
    </row>
    <row r="26" spans="4:13" ht="11.25">
      <c r="D26" s="74"/>
      <c r="G26" s="73"/>
      <c r="M26" s="73"/>
    </row>
    <row r="29" ht="11.25">
      <c r="A29" s="75"/>
    </row>
  </sheetData>
  <sheetProtection password="C462" sheet="1" objects="1" scenarios="1"/>
  <mergeCells count="10">
    <mergeCell ref="A23:A25"/>
    <mergeCell ref="A1:M1"/>
    <mergeCell ref="G12:K12"/>
    <mergeCell ref="A13:A15"/>
    <mergeCell ref="G16:G17"/>
    <mergeCell ref="I16:I17"/>
    <mergeCell ref="K16:K17"/>
    <mergeCell ref="A17:A21"/>
    <mergeCell ref="B9:B10"/>
    <mergeCell ref="B4:B5"/>
  </mergeCells>
  <printOptions/>
  <pageMargins left="0.75" right="0.75" top="1" bottom="1" header="0.5" footer="0.5"/>
  <pageSetup orientation="landscape" paperSize="9" r:id="rId4"/>
  <headerFooter alignWithMargins="0">
    <oddHeader>&amp;C&amp;A</oddHeader>
    <oddFooter>&amp;CPage &amp;P</oddFooter>
  </headerFooter>
  <drawing r:id="rId3"/>
  <legacyDrawing r:id="rId2"/>
</worksheet>
</file>

<file path=xl/worksheets/sheet4.xml><?xml version="1.0" encoding="utf-8"?>
<worksheet xmlns="http://schemas.openxmlformats.org/spreadsheetml/2006/main" xmlns:r="http://schemas.openxmlformats.org/officeDocument/2006/relationships">
  <dimension ref="A1:D36"/>
  <sheetViews>
    <sheetView showGridLines="0" workbookViewId="0" topLeftCell="A1">
      <selection activeCell="B19" sqref="B19"/>
    </sheetView>
  </sheetViews>
  <sheetFormatPr defaultColWidth="9.140625" defaultRowHeight="12.75"/>
  <cols>
    <col min="1" max="1" width="30.140625" style="4" customWidth="1"/>
    <col min="2" max="2" width="26.00390625" style="4" customWidth="1"/>
    <col min="3" max="3" width="30.140625" style="4" customWidth="1"/>
    <col min="4" max="4" width="14.00390625" style="4" customWidth="1"/>
    <col min="5" max="16384" width="9.140625" style="4" customWidth="1"/>
  </cols>
  <sheetData>
    <row r="1" spans="1:4" ht="18">
      <c r="A1" s="1" t="s">
        <v>0</v>
      </c>
      <c r="B1" s="2"/>
      <c r="C1" s="2"/>
      <c r="D1" s="3"/>
    </row>
    <row r="2" spans="1:4" ht="18">
      <c r="A2" s="2"/>
      <c r="B2" s="2"/>
      <c r="C2" s="2"/>
      <c r="D2" s="5"/>
    </row>
    <row r="3" spans="1:4" ht="18">
      <c r="A3" s="1" t="s">
        <v>1</v>
      </c>
      <c r="B3" s="1"/>
      <c r="C3" s="2"/>
      <c r="D3" s="5"/>
    </row>
    <row r="4" spans="1:4" ht="18">
      <c r="A4" s="2"/>
      <c r="B4" s="2"/>
      <c r="C4" s="2"/>
      <c r="D4" s="5"/>
    </row>
    <row r="5" spans="1:4" ht="18.75">
      <c r="A5" s="1" t="s">
        <v>12</v>
      </c>
      <c r="B5" s="25"/>
      <c r="C5" s="2"/>
      <c r="D5" s="5"/>
    </row>
    <row r="6" spans="1:4" ht="19.5" thickBot="1">
      <c r="A6" s="1"/>
      <c r="B6" s="6"/>
      <c r="C6" s="7" t="s">
        <v>13</v>
      </c>
      <c r="D6" s="5"/>
    </row>
    <row r="7" spans="1:4" ht="18.75" thickTop="1">
      <c r="A7" s="3" t="s">
        <v>2</v>
      </c>
      <c r="B7" s="8" t="s">
        <v>7</v>
      </c>
      <c r="C7" s="9"/>
      <c r="D7" s="5"/>
    </row>
    <row r="8" spans="1:4" ht="18">
      <c r="A8" s="3" t="s">
        <v>3</v>
      </c>
      <c r="B8" s="10" t="s">
        <v>8</v>
      </c>
      <c r="C8" s="11"/>
      <c r="D8" s="5"/>
    </row>
    <row r="9" spans="1:4" ht="18">
      <c r="A9" s="3" t="s">
        <v>4</v>
      </c>
      <c r="B9" s="10" t="s">
        <v>9</v>
      </c>
      <c r="C9" s="11"/>
      <c r="D9" s="5"/>
    </row>
    <row r="10" spans="1:4" ht="18">
      <c r="A10" s="12" t="s">
        <v>5</v>
      </c>
      <c r="B10" s="13" t="s">
        <v>10</v>
      </c>
      <c r="C10" s="11"/>
      <c r="D10" s="5"/>
    </row>
    <row r="11" spans="1:4" ht="18.75" thickBot="1">
      <c r="A11" s="12" t="s">
        <v>6</v>
      </c>
      <c r="B11" s="14" t="s">
        <v>11</v>
      </c>
      <c r="C11" s="15"/>
      <c r="D11" s="5"/>
    </row>
    <row r="12" spans="2:4" ht="18.75" thickTop="1">
      <c r="B12" s="16"/>
      <c r="C12" s="26"/>
      <c r="D12" s="5"/>
    </row>
    <row r="13" spans="1:3" ht="18">
      <c r="A13" s="12" t="s">
        <v>14</v>
      </c>
      <c r="B13" s="16"/>
      <c r="C13" s="5"/>
    </row>
    <row r="14" spans="1:3" ht="18">
      <c r="A14" s="12"/>
      <c r="B14" s="16"/>
      <c r="C14" s="5"/>
    </row>
    <row r="15" spans="1:3" ht="18">
      <c r="A15" s="12" t="s">
        <v>15</v>
      </c>
      <c r="B15" s="23"/>
      <c r="C15" s="5"/>
    </row>
    <row r="16" spans="1:3" ht="18">
      <c r="A16" s="12" t="s">
        <v>16</v>
      </c>
      <c r="B16" s="24"/>
      <c r="C16" s="5"/>
    </row>
    <row r="17" spans="1:2" ht="18">
      <c r="A17" s="12" t="s">
        <v>20</v>
      </c>
      <c r="B17" s="17"/>
    </row>
    <row r="18" spans="1:2" ht="18.75" thickBot="1">
      <c r="A18" s="3"/>
      <c r="B18" s="17"/>
    </row>
    <row r="19" spans="1:2" ht="18.75" thickTop="1">
      <c r="A19" s="18">
        <v>0.5</v>
      </c>
      <c r="B19" s="9"/>
    </row>
    <row r="20" spans="1:3" ht="18.75">
      <c r="A20" s="19"/>
      <c r="B20" s="11"/>
      <c r="C20" s="20" t="s">
        <v>21</v>
      </c>
    </row>
    <row r="21" spans="1:3" ht="18.75">
      <c r="A21" s="19">
        <v>0.6</v>
      </c>
      <c r="B21" s="11"/>
      <c r="C21" s="21"/>
    </row>
    <row r="22" spans="1:3" ht="18.75">
      <c r="A22" s="19"/>
      <c r="B22" s="11"/>
      <c r="C22" s="21" t="s">
        <v>22</v>
      </c>
    </row>
    <row r="23" spans="1:3" ht="18.75">
      <c r="A23" s="19">
        <v>0.7</v>
      </c>
      <c r="B23" s="11"/>
      <c r="C23" s="21"/>
    </row>
    <row r="24" spans="1:3" ht="18.75">
      <c r="A24" s="19"/>
      <c r="B24" s="11"/>
      <c r="C24" s="21" t="s">
        <v>23</v>
      </c>
    </row>
    <row r="25" spans="1:3" ht="18.75">
      <c r="A25" s="19">
        <v>0.8</v>
      </c>
      <c r="B25" s="11"/>
      <c r="C25" s="21"/>
    </row>
    <row r="26" spans="1:3" ht="18.75">
      <c r="A26" s="19"/>
      <c r="B26" s="11"/>
      <c r="C26" s="21" t="s">
        <v>17</v>
      </c>
    </row>
    <row r="27" spans="1:3" ht="18.75">
      <c r="A27" s="19">
        <v>0.9</v>
      </c>
      <c r="B27" s="11"/>
      <c r="C27" s="6"/>
    </row>
    <row r="28" spans="1:3" ht="18.75">
      <c r="A28" s="19"/>
      <c r="B28" s="11"/>
      <c r="C28" s="6" t="s">
        <v>18</v>
      </c>
    </row>
    <row r="29" spans="1:3" ht="18.75" thickBot="1">
      <c r="A29" s="22">
        <v>1</v>
      </c>
      <c r="B29" s="15"/>
      <c r="C29" s="2"/>
    </row>
    <row r="30" ht="18.75" thickTop="1"/>
    <row r="31" spans="1:3" ht="18">
      <c r="A31"/>
      <c r="B31"/>
      <c r="C31"/>
    </row>
    <row r="32" spans="1:3" ht="18">
      <c r="A32"/>
      <c r="B32"/>
      <c r="C32"/>
    </row>
    <row r="33" spans="1:3" ht="18">
      <c r="A33"/>
      <c r="B33"/>
      <c r="C33"/>
    </row>
    <row r="34" spans="1:3" ht="18">
      <c r="A34"/>
      <c r="B34"/>
      <c r="C34"/>
    </row>
    <row r="35" spans="1:3" ht="18">
      <c r="A35"/>
      <c r="B35"/>
      <c r="C35"/>
    </row>
    <row r="36" spans="1:3" ht="18">
      <c r="A36"/>
      <c r="B36"/>
      <c r="C36"/>
    </row>
  </sheetData>
  <printOptions/>
  <pageMargins left="0.5" right="0.34" top="1" bottom="1" header="0.5" footer="0.5"/>
  <pageSetup horizontalDpi="300" verticalDpi="300" orientation="portrait" paperSize="9" r:id="rId2"/>
  <headerFooter alignWithMargins="0">
    <oddHeader>&amp;C&amp;A</oddHeader>
    <oddFooter>&amp;CPage &amp;P</oddFooter>
  </headerFooter>
  <drawing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Figg</dc:creator>
  <cp:keywords/>
  <dc:description/>
  <cp:lastModifiedBy>wthomas</cp:lastModifiedBy>
  <cp:lastPrinted>2001-12-03T10:56:28Z</cp:lastPrinted>
  <dcterms:created xsi:type="dcterms:W3CDTF">2000-01-28T08:08:55Z</dcterms:created>
  <dcterms:modified xsi:type="dcterms:W3CDTF">2006-01-25T08:21:37Z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